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10.xml" ContentType="application/vnd.openxmlformats-officedocument.drawingml.char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4.xml" ContentType="application/vnd.openxmlformats-officedocument.spreadsheetml.externalLink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drawings/drawing1.xml" ContentType="application/vnd.openxmlformats-officedocument.drawing+xml"/>
  <Override PartName="/xl/charts/chart18.xml" ContentType="application/vnd.openxmlformats-officedocument.drawingml.char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9420" activeTab="4"/>
  </bookViews>
  <sheets>
    <sheet name="ปริมาณการปลดปล่อย GHGs ไฟฟ้า " sheetId="2" r:id="rId1"/>
    <sheet name="ปริมาณการปลดปล่อยGHGsเชื้อเพลิง" sheetId="3" r:id="rId2"/>
    <sheet name="ปริมาณการปลดปล่อย GHGs น้ำ" sheetId="4" r:id="rId3"/>
    <sheet name="ปริมาณการปลดปล่อย GHGs กระดาษ" sheetId="5" r:id="rId4"/>
    <sheet name="ค.ค.59" sheetId="6" r:id="rId5"/>
    <sheet name="พ.ย.59" sheetId="7" r:id="rId6"/>
    <sheet name="ธ.ค.59" sheetId="8" r:id="rId7"/>
    <sheet name="ม.ค.60" sheetId="9" r:id="rId8"/>
    <sheet name="ก.พ.60 " sheetId="10" r:id="rId9"/>
    <sheet name="มี.ค.60" sheetId="11" r:id="rId10"/>
    <sheet name="เม.ย.60 " sheetId="12" r:id="rId11"/>
  </sheets>
  <externalReferences>
    <externalReference r:id="rId12"/>
    <externalReference r:id="rId13"/>
    <externalReference r:id="rId14"/>
    <externalReference r:id="rId15"/>
  </externalReference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2"/>
  <c r="D10"/>
  <c r="E9"/>
  <c r="D9"/>
  <c r="E8"/>
  <c r="D8"/>
  <c r="E7"/>
  <c r="D7"/>
  <c r="D11" s="1"/>
  <c r="E6"/>
  <c r="D6"/>
  <c r="E5"/>
  <c r="E11" s="1"/>
  <c r="D5"/>
  <c r="E10" i="11"/>
  <c r="D10"/>
  <c r="E9"/>
  <c r="D9"/>
  <c r="E8"/>
  <c r="D8"/>
  <c r="E7"/>
  <c r="D7"/>
  <c r="E6"/>
  <c r="D6"/>
  <c r="D11" s="1"/>
  <c r="E5"/>
  <c r="E11" s="1"/>
  <c r="D5"/>
  <c r="E10" i="10"/>
  <c r="D10"/>
  <c r="E9"/>
  <c r="D9"/>
  <c r="E8"/>
  <c r="D8"/>
  <c r="E7"/>
  <c r="D7"/>
  <c r="E6"/>
  <c r="D6"/>
  <c r="E5"/>
  <c r="E11" s="1"/>
  <c r="D5"/>
  <c r="D11" s="1"/>
  <c r="E10" i="9"/>
  <c r="D10"/>
  <c r="E9"/>
  <c r="D9"/>
  <c r="E8"/>
  <c r="D8"/>
  <c r="E7"/>
  <c r="D7"/>
  <c r="E6"/>
  <c r="D6"/>
  <c r="E5"/>
  <c r="E11" s="1"/>
  <c r="D5"/>
  <c r="D11" s="1"/>
  <c r="E10" i="8"/>
  <c r="D10"/>
  <c r="E9"/>
  <c r="D9"/>
  <c r="E8"/>
  <c r="D8"/>
  <c r="E7"/>
  <c r="D7"/>
  <c r="D11" s="1"/>
  <c r="E6"/>
  <c r="D6"/>
  <c r="E5"/>
  <c r="E11" s="1"/>
  <c r="D5"/>
  <c r="E10" i="7"/>
  <c r="D10"/>
  <c r="E9"/>
  <c r="D9"/>
  <c r="E8"/>
  <c r="D8"/>
  <c r="E7"/>
  <c r="D7"/>
  <c r="E6"/>
  <c r="D6"/>
  <c r="D11" s="1"/>
  <c r="E5"/>
  <c r="E11" s="1"/>
  <c r="D5"/>
  <c r="E10" i="6"/>
  <c r="D10"/>
  <c r="E9"/>
  <c r="D9"/>
  <c r="E8"/>
  <c r="D8"/>
  <c r="E7"/>
  <c r="D7"/>
  <c r="E6"/>
  <c r="D6"/>
  <c r="E5"/>
  <c r="E11" s="1"/>
  <c r="D5"/>
  <c r="D11" s="1"/>
  <c r="J124" i="5" l="1"/>
  <c r="J123"/>
  <c r="J122"/>
  <c r="J121"/>
  <c r="J108"/>
  <c r="I108"/>
  <c r="J107"/>
  <c r="I107"/>
  <c r="J106"/>
  <c r="I106"/>
  <c r="J105"/>
  <c r="I105"/>
  <c r="I104"/>
  <c r="I103"/>
  <c r="I102"/>
  <c r="I101"/>
  <c r="I100"/>
  <c r="I99"/>
  <c r="I98"/>
  <c r="I97"/>
  <c r="J94"/>
  <c r="I94"/>
  <c r="J93"/>
  <c r="I93"/>
  <c r="J92"/>
  <c r="I92"/>
  <c r="J91"/>
  <c r="I91"/>
  <c r="I90"/>
  <c r="I89"/>
  <c r="I88"/>
  <c r="I87"/>
  <c r="I86"/>
  <c r="J85"/>
  <c r="I85"/>
  <c r="J84"/>
  <c r="I84"/>
  <c r="I83"/>
  <c r="L79"/>
  <c r="K79"/>
  <c r="J79"/>
  <c r="I79"/>
  <c r="L78"/>
  <c r="K78"/>
  <c r="J78"/>
  <c r="I78"/>
  <c r="L77"/>
  <c r="K77"/>
  <c r="J77"/>
  <c r="I77"/>
  <c r="L76"/>
  <c r="K76"/>
  <c r="J76"/>
  <c r="I76"/>
  <c r="I75"/>
  <c r="C75"/>
  <c r="J75" s="1"/>
  <c r="I74"/>
  <c r="C74"/>
  <c r="E74" s="1"/>
  <c r="I73"/>
  <c r="C73"/>
  <c r="J88" s="1"/>
  <c r="I72"/>
  <c r="C72"/>
  <c r="D72" s="1"/>
  <c r="J71"/>
  <c r="I71"/>
  <c r="D71"/>
  <c r="J100" s="1"/>
  <c r="C71"/>
  <c r="J86" s="1"/>
  <c r="I70"/>
  <c r="E70"/>
  <c r="J115" s="1"/>
  <c r="C70"/>
  <c r="J70" s="1"/>
  <c r="J69"/>
  <c r="I69"/>
  <c r="E69"/>
  <c r="L69" s="1"/>
  <c r="D69"/>
  <c r="J98" s="1"/>
  <c r="C69"/>
  <c r="I68"/>
  <c r="C68"/>
  <c r="J83" s="1"/>
  <c r="J61"/>
  <c r="J60"/>
  <c r="J59"/>
  <c r="J58"/>
  <c r="J45"/>
  <c r="I45"/>
  <c r="J44"/>
  <c r="I44"/>
  <c r="J43"/>
  <c r="I43"/>
  <c r="J42"/>
  <c r="I42"/>
  <c r="I41"/>
  <c r="I40"/>
  <c r="I39"/>
  <c r="I38"/>
  <c r="I37"/>
  <c r="I36"/>
  <c r="I35"/>
  <c r="I34"/>
  <c r="J31"/>
  <c r="I31"/>
  <c r="J30"/>
  <c r="I30"/>
  <c r="J29"/>
  <c r="I29"/>
  <c r="J28"/>
  <c r="I28"/>
  <c r="I27"/>
  <c r="I26"/>
  <c r="I25"/>
  <c r="I24"/>
  <c r="I23"/>
  <c r="I22"/>
  <c r="I21"/>
  <c r="I20"/>
  <c r="L16"/>
  <c r="K16"/>
  <c r="J16"/>
  <c r="I16"/>
  <c r="L15"/>
  <c r="K15"/>
  <c r="J15"/>
  <c r="I15"/>
  <c r="L14"/>
  <c r="K14"/>
  <c r="J14"/>
  <c r="I14"/>
  <c r="L13"/>
  <c r="K13"/>
  <c r="J13"/>
  <c r="I13"/>
  <c r="J12"/>
  <c r="I12"/>
  <c r="C12"/>
  <c r="E12" s="1"/>
  <c r="I11"/>
  <c r="C11"/>
  <c r="E11" s="1"/>
  <c r="I10"/>
  <c r="C10"/>
  <c r="D10" s="1"/>
  <c r="I9"/>
  <c r="D9"/>
  <c r="J38" s="1"/>
  <c r="C9"/>
  <c r="J24" s="1"/>
  <c r="I8"/>
  <c r="C8"/>
  <c r="J23" s="1"/>
  <c r="J7"/>
  <c r="I7"/>
  <c r="D7"/>
  <c r="K7" s="1"/>
  <c r="C7"/>
  <c r="J22" s="1"/>
  <c r="I6"/>
  <c r="C6"/>
  <c r="J6" s="1"/>
  <c r="I5"/>
  <c r="C5"/>
  <c r="J20" s="1"/>
  <c r="E8" l="1"/>
  <c r="L8" s="1"/>
  <c r="J10"/>
  <c r="J74"/>
  <c r="E72"/>
  <c r="L72" s="1"/>
  <c r="E10"/>
  <c r="L10" s="1"/>
  <c r="E7"/>
  <c r="J52" s="1"/>
  <c r="J72"/>
  <c r="J9"/>
  <c r="J89"/>
  <c r="J56"/>
  <c r="L11"/>
  <c r="L12"/>
  <c r="J57"/>
  <c r="J101"/>
  <c r="K72"/>
  <c r="J119"/>
  <c r="L74"/>
  <c r="K10"/>
  <c r="J39"/>
  <c r="D8"/>
  <c r="E9"/>
  <c r="J11"/>
  <c r="J21"/>
  <c r="J25"/>
  <c r="J53"/>
  <c r="D70"/>
  <c r="E71"/>
  <c r="J73"/>
  <c r="J117"/>
  <c r="C80"/>
  <c r="C17"/>
  <c r="J26"/>
  <c r="J36"/>
  <c r="D68"/>
  <c r="D6"/>
  <c r="D5"/>
  <c r="E6"/>
  <c r="J8"/>
  <c r="K9"/>
  <c r="E68"/>
  <c r="K71"/>
  <c r="D75"/>
  <c r="J90"/>
  <c r="D12"/>
  <c r="J27"/>
  <c r="D74"/>
  <c r="E75"/>
  <c r="D11"/>
  <c r="J68"/>
  <c r="K69"/>
  <c r="L70"/>
  <c r="D73"/>
  <c r="J87"/>
  <c r="J114"/>
  <c r="E5"/>
  <c r="J5"/>
  <c r="L7"/>
  <c r="E73"/>
  <c r="J55" l="1"/>
  <c r="J40"/>
  <c r="K11"/>
  <c r="L68"/>
  <c r="J113"/>
  <c r="E80"/>
  <c r="J50"/>
  <c r="E17"/>
  <c r="L5"/>
  <c r="J120"/>
  <c r="L75"/>
  <c r="J103"/>
  <c r="K74"/>
  <c r="J102"/>
  <c r="K73"/>
  <c r="K5"/>
  <c r="J34"/>
  <c r="D17"/>
  <c r="L9"/>
  <c r="J54"/>
  <c r="J51"/>
  <c r="L6"/>
  <c r="J41"/>
  <c r="K12"/>
  <c r="K6"/>
  <c r="J35"/>
  <c r="J37"/>
  <c r="K8"/>
  <c r="K70"/>
  <c r="J99"/>
  <c r="J118"/>
  <c r="L73"/>
  <c r="K75"/>
  <c r="J104"/>
  <c r="K68"/>
  <c r="J97"/>
  <c r="D80"/>
  <c r="J116"/>
  <c r="L71"/>
  <c r="J61" i="4" l="1"/>
  <c r="J60"/>
  <c r="J59"/>
  <c r="J58"/>
  <c r="J57"/>
  <c r="J45"/>
  <c r="I45"/>
  <c r="J44"/>
  <c r="I44"/>
  <c r="J43"/>
  <c r="I43"/>
  <c r="J42"/>
  <c r="I42"/>
  <c r="J41"/>
  <c r="I41"/>
  <c r="I40"/>
  <c r="I39"/>
  <c r="I38"/>
  <c r="I37"/>
  <c r="I36"/>
  <c r="I35"/>
  <c r="I34"/>
  <c r="J31"/>
  <c r="I31"/>
  <c r="J30"/>
  <c r="I30"/>
  <c r="J29"/>
  <c r="I29"/>
  <c r="J28"/>
  <c r="I28"/>
  <c r="J27"/>
  <c r="I27"/>
  <c r="I26"/>
  <c r="I25"/>
  <c r="I24"/>
  <c r="I23"/>
  <c r="J22"/>
  <c r="I22"/>
  <c r="I21"/>
  <c r="I20"/>
  <c r="L16"/>
  <c r="K16"/>
  <c r="J16"/>
  <c r="I16"/>
  <c r="L15"/>
  <c r="K15"/>
  <c r="J15"/>
  <c r="I15"/>
  <c r="L14"/>
  <c r="K14"/>
  <c r="J14"/>
  <c r="I14"/>
  <c r="L13"/>
  <c r="K13"/>
  <c r="J13"/>
  <c r="I13"/>
  <c r="L12"/>
  <c r="K12"/>
  <c r="J12"/>
  <c r="I12"/>
  <c r="I11"/>
  <c r="E11"/>
  <c r="L11" s="1"/>
  <c r="C11"/>
  <c r="D11" s="1"/>
  <c r="I10"/>
  <c r="C10"/>
  <c r="J25" s="1"/>
  <c r="I9"/>
  <c r="C9"/>
  <c r="J24" s="1"/>
  <c r="I8"/>
  <c r="C8"/>
  <c r="I7"/>
  <c r="C7"/>
  <c r="J7" s="1"/>
  <c r="I6"/>
  <c r="C6"/>
  <c r="J21" s="1"/>
  <c r="I5"/>
  <c r="E5"/>
  <c r="J50" s="1"/>
  <c r="C5"/>
  <c r="J20" s="1"/>
  <c r="J124" i="3"/>
  <c r="J123"/>
  <c r="J122"/>
  <c r="J121"/>
  <c r="J120"/>
  <c r="J108"/>
  <c r="I108"/>
  <c r="J107"/>
  <c r="I107"/>
  <c r="J106"/>
  <c r="I106"/>
  <c r="J105"/>
  <c r="I105"/>
  <c r="J104"/>
  <c r="I104"/>
  <c r="I103"/>
  <c r="I102"/>
  <c r="I101"/>
  <c r="I100"/>
  <c r="I99"/>
  <c r="I98"/>
  <c r="I97"/>
  <c r="J94"/>
  <c r="I94"/>
  <c r="J93"/>
  <c r="I93"/>
  <c r="J92"/>
  <c r="I92"/>
  <c r="J91"/>
  <c r="I91"/>
  <c r="J90"/>
  <c r="I90"/>
  <c r="I89"/>
  <c r="I88"/>
  <c r="I87"/>
  <c r="I86"/>
  <c r="I85"/>
  <c r="I84"/>
  <c r="I83"/>
  <c r="L79"/>
  <c r="K79"/>
  <c r="J79"/>
  <c r="I79"/>
  <c r="L78"/>
  <c r="K78"/>
  <c r="J78"/>
  <c r="I78"/>
  <c r="L77"/>
  <c r="K77"/>
  <c r="J77"/>
  <c r="I77"/>
  <c r="L76"/>
  <c r="K76"/>
  <c r="J76"/>
  <c r="I76"/>
  <c r="L75"/>
  <c r="K75"/>
  <c r="J75"/>
  <c r="I75"/>
  <c r="I74"/>
  <c r="C74"/>
  <c r="D74" s="1"/>
  <c r="I73"/>
  <c r="C73"/>
  <c r="J88" s="1"/>
  <c r="I72"/>
  <c r="C72"/>
  <c r="J87" s="1"/>
  <c r="I71"/>
  <c r="C71"/>
  <c r="J71" s="1"/>
  <c r="I70"/>
  <c r="E70"/>
  <c r="J115" s="1"/>
  <c r="C70"/>
  <c r="D70" s="1"/>
  <c r="I69"/>
  <c r="C69"/>
  <c r="J84" s="1"/>
  <c r="I68"/>
  <c r="C68"/>
  <c r="E68" s="1"/>
  <c r="J61"/>
  <c r="J60"/>
  <c r="J59"/>
  <c r="J58"/>
  <c r="J57"/>
  <c r="J45"/>
  <c r="I45"/>
  <c r="J44"/>
  <c r="I44"/>
  <c r="J43"/>
  <c r="I43"/>
  <c r="J42"/>
  <c r="I42"/>
  <c r="J41"/>
  <c r="I41"/>
  <c r="I40"/>
  <c r="I39"/>
  <c r="I38"/>
  <c r="I37"/>
  <c r="I36"/>
  <c r="I35"/>
  <c r="I34"/>
  <c r="J31"/>
  <c r="I31"/>
  <c r="J30"/>
  <c r="I30"/>
  <c r="J29"/>
  <c r="I29"/>
  <c r="J28"/>
  <c r="I28"/>
  <c r="J27"/>
  <c r="I27"/>
  <c r="I26"/>
  <c r="I25"/>
  <c r="I24"/>
  <c r="I23"/>
  <c r="I22"/>
  <c r="I21"/>
  <c r="I20"/>
  <c r="L16"/>
  <c r="K16"/>
  <c r="J16"/>
  <c r="I16"/>
  <c r="L15"/>
  <c r="K15"/>
  <c r="J15"/>
  <c r="I15"/>
  <c r="L14"/>
  <c r="K14"/>
  <c r="J14"/>
  <c r="I14"/>
  <c r="L13"/>
  <c r="K13"/>
  <c r="J13"/>
  <c r="I13"/>
  <c r="L12"/>
  <c r="K12"/>
  <c r="J12"/>
  <c r="I12"/>
  <c r="I11"/>
  <c r="E11"/>
  <c r="J56" s="1"/>
  <c r="D11"/>
  <c r="K11" s="1"/>
  <c r="C11"/>
  <c r="J26" s="1"/>
  <c r="I10"/>
  <c r="C10"/>
  <c r="J10" s="1"/>
  <c r="I9"/>
  <c r="C9"/>
  <c r="E9" s="1"/>
  <c r="I8"/>
  <c r="C8"/>
  <c r="J23" s="1"/>
  <c r="I7"/>
  <c r="C7"/>
  <c r="D7" s="1"/>
  <c r="J6"/>
  <c r="I6"/>
  <c r="C6"/>
  <c r="E6" s="1"/>
  <c r="L6" s="1"/>
  <c r="I5"/>
  <c r="C5"/>
  <c r="J61" i="2"/>
  <c r="J60"/>
  <c r="J59"/>
  <c r="J58"/>
  <c r="J57"/>
  <c r="J45"/>
  <c r="I45"/>
  <c r="J44"/>
  <c r="I44"/>
  <c r="J43"/>
  <c r="I43"/>
  <c r="J42"/>
  <c r="I42"/>
  <c r="J41"/>
  <c r="I41"/>
  <c r="I40"/>
  <c r="I39"/>
  <c r="I38"/>
  <c r="I37"/>
  <c r="I36"/>
  <c r="I35"/>
  <c r="I34"/>
  <c r="J31"/>
  <c r="I31"/>
  <c r="J30"/>
  <c r="I30"/>
  <c r="J29"/>
  <c r="I29"/>
  <c r="J28"/>
  <c r="I28"/>
  <c r="J27"/>
  <c r="I27"/>
  <c r="I26"/>
  <c r="I25"/>
  <c r="I24"/>
  <c r="I23"/>
  <c r="I22"/>
  <c r="I21"/>
  <c r="I20"/>
  <c r="L16"/>
  <c r="K16"/>
  <c r="J16"/>
  <c r="I16"/>
  <c r="L15"/>
  <c r="K15"/>
  <c r="J15"/>
  <c r="I15"/>
  <c r="L14"/>
  <c r="K14"/>
  <c r="J14"/>
  <c r="I14"/>
  <c r="L13"/>
  <c r="K13"/>
  <c r="J13"/>
  <c r="I13"/>
  <c r="L12"/>
  <c r="K12"/>
  <c r="J12"/>
  <c r="I12"/>
  <c r="I11"/>
  <c r="E11"/>
  <c r="L11" s="1"/>
  <c r="C11"/>
  <c r="D11" s="1"/>
  <c r="I10"/>
  <c r="D10"/>
  <c r="J39" s="1"/>
  <c r="C10"/>
  <c r="J25" s="1"/>
  <c r="I9"/>
  <c r="C9"/>
  <c r="J24" s="1"/>
  <c r="I8"/>
  <c r="C8"/>
  <c r="J8" s="1"/>
  <c r="I7"/>
  <c r="C7"/>
  <c r="E7" s="1"/>
  <c r="J6"/>
  <c r="I6"/>
  <c r="C6"/>
  <c r="J21" s="1"/>
  <c r="J5"/>
  <c r="I5"/>
  <c r="E5"/>
  <c r="J50" s="1"/>
  <c r="C5"/>
  <c r="J20" s="1"/>
  <c r="J7" l="1"/>
  <c r="J5" i="4"/>
  <c r="D10"/>
  <c r="J39" s="1"/>
  <c r="E10"/>
  <c r="J26"/>
  <c r="D69" i="3"/>
  <c r="J98" s="1"/>
  <c r="C17" i="4"/>
  <c r="C17" i="3"/>
  <c r="E7"/>
  <c r="L7" s="1"/>
  <c r="J9"/>
  <c r="D73"/>
  <c r="J102" s="1"/>
  <c r="J11"/>
  <c r="J21"/>
  <c r="J68"/>
  <c r="J70"/>
  <c r="E73"/>
  <c r="L73" s="1"/>
  <c r="D10"/>
  <c r="L11"/>
  <c r="L70"/>
  <c r="D6"/>
  <c r="K6" s="1"/>
  <c r="D8"/>
  <c r="J37" s="1"/>
  <c r="J73"/>
  <c r="J8"/>
  <c r="K69"/>
  <c r="E74"/>
  <c r="L74" s="1"/>
  <c r="K11" i="4"/>
  <c r="J40"/>
  <c r="L5"/>
  <c r="D8"/>
  <c r="E9"/>
  <c r="J11"/>
  <c r="J56"/>
  <c r="D7"/>
  <c r="E8"/>
  <c r="J10"/>
  <c r="J23"/>
  <c r="D6"/>
  <c r="E7"/>
  <c r="J9"/>
  <c r="K10"/>
  <c r="D9"/>
  <c r="D5"/>
  <c r="E6"/>
  <c r="J8"/>
  <c r="J6"/>
  <c r="K74" i="3"/>
  <c r="J103"/>
  <c r="J54"/>
  <c r="L9"/>
  <c r="K70"/>
  <c r="J99"/>
  <c r="J36"/>
  <c r="K7"/>
  <c r="J113"/>
  <c r="L68"/>
  <c r="D5"/>
  <c r="J20"/>
  <c r="J24"/>
  <c r="J51"/>
  <c r="D72"/>
  <c r="C80"/>
  <c r="J85"/>
  <c r="J89"/>
  <c r="E5"/>
  <c r="J7"/>
  <c r="J52"/>
  <c r="D71"/>
  <c r="E72"/>
  <c r="J74"/>
  <c r="J119"/>
  <c r="J25"/>
  <c r="E71"/>
  <c r="J86"/>
  <c r="J5"/>
  <c r="J72"/>
  <c r="K73"/>
  <c r="D9"/>
  <c r="E10"/>
  <c r="J22"/>
  <c r="J40"/>
  <c r="D68"/>
  <c r="E69"/>
  <c r="J83"/>
  <c r="E8"/>
  <c r="J69"/>
  <c r="J52" i="2"/>
  <c r="L7"/>
  <c r="K11"/>
  <c r="J40"/>
  <c r="D9"/>
  <c r="E10"/>
  <c r="C17"/>
  <c r="J22"/>
  <c r="J26"/>
  <c r="L5"/>
  <c r="D8"/>
  <c r="E9"/>
  <c r="J11"/>
  <c r="J56"/>
  <c r="D7"/>
  <c r="E8"/>
  <c r="J10"/>
  <c r="J23"/>
  <c r="D6"/>
  <c r="J9"/>
  <c r="K10"/>
  <c r="D5"/>
  <c r="E6"/>
  <c r="L10" i="4" l="1"/>
  <c r="J55"/>
  <c r="K8" i="3"/>
  <c r="J35"/>
  <c r="J118"/>
  <c r="E80"/>
  <c r="J39"/>
  <c r="K10"/>
  <c r="K7" i="4"/>
  <c r="J36"/>
  <c r="J52"/>
  <c r="L7"/>
  <c r="L9"/>
  <c r="J54"/>
  <c r="J38"/>
  <c r="K9"/>
  <c r="J35"/>
  <c r="K6"/>
  <c r="K8"/>
  <c r="J37"/>
  <c r="J51"/>
  <c r="L6"/>
  <c r="E17"/>
  <c r="J34"/>
  <c r="K5"/>
  <c r="D17"/>
  <c r="J53"/>
  <c r="L8"/>
  <c r="J114" i="3"/>
  <c r="L69"/>
  <c r="J97"/>
  <c r="D80"/>
  <c r="K68"/>
  <c r="J101"/>
  <c r="K72"/>
  <c r="J116"/>
  <c r="L71"/>
  <c r="K71"/>
  <c r="J100"/>
  <c r="J55"/>
  <c r="L10"/>
  <c r="E17"/>
  <c r="L5"/>
  <c r="J50"/>
  <c r="L72"/>
  <c r="J117"/>
  <c r="J38"/>
  <c r="K9"/>
  <c r="D17"/>
  <c r="K5"/>
  <c r="J34"/>
  <c r="J53"/>
  <c r="L8"/>
  <c r="J34" i="2"/>
  <c r="D17"/>
  <c r="K5"/>
  <c r="K7"/>
  <c r="J36"/>
  <c r="L10"/>
  <c r="J55"/>
  <c r="J38"/>
  <c r="K9"/>
  <c r="J53"/>
  <c r="L8"/>
  <c r="J35"/>
  <c r="K6"/>
  <c r="L9"/>
  <c r="J54"/>
  <c r="J51"/>
  <c r="L6"/>
  <c r="K8"/>
  <c r="J37"/>
  <c r="E17"/>
</calcChain>
</file>

<file path=xl/sharedStrings.xml><?xml version="1.0" encoding="utf-8"?>
<sst xmlns="http://schemas.openxmlformats.org/spreadsheetml/2006/main" count="248" uniqueCount="71">
  <si>
    <t>ปริมาณการปลดปล่อย GHGs (kgCO2) ไฟฟ้า</t>
  </si>
  <si>
    <t xml:space="preserve">อาคารสำนักงานอธิการบดี  </t>
  </si>
  <si>
    <t>บันทึกประจำเดือน</t>
  </si>
  <si>
    <t>วันที่ทำการบันทึก</t>
  </si>
  <si>
    <t>ปริมาณการปลดปล่อย GHGs (kgCO2)</t>
  </si>
  <si>
    <t>ปริมาณการใช้
คน/(kWh)</t>
  </si>
  <si>
    <t>ปริมาณการใช้
พื้นที่(kWh/ตรม.)</t>
  </si>
  <si>
    <t>Month</t>
  </si>
  <si>
    <t>ปริมาณการปลดปล่อย GHGs ไฟฟ้า (kgCO2)</t>
  </si>
  <si>
    <t>ปริมาณการใช้ไฟฟ้า คน/(kWh)</t>
  </si>
  <si>
    <t>ปริมาณการใช้ไฟฟ้า พื้นที่/(kWh/ตรม.)</t>
  </si>
  <si>
    <t>รวม</t>
  </si>
  <si>
    <t>ปริมาณการปลดปล่อย GHGs (kgCO2) เชื้อเพลิง</t>
  </si>
  <si>
    <t>น้ำมันดีเซล</t>
  </si>
  <si>
    <t>ปริมาณการใช้
คน/(ลิตร)</t>
  </si>
  <si>
    <t>ปริมาณการใช้
พื้นที่(ลิตร/ตรม.)</t>
  </si>
  <si>
    <t>ปริมาณการปลดปล่อย GHGs น้ำมันดีเซล (kgCO2)</t>
  </si>
  <si>
    <t>ปริมาณการใช้ คน/(ลิตร)</t>
  </si>
  <si>
    <t>ปริมาณการใช้ พื้นที่/(ลิตร/ตรม.)</t>
  </si>
  <si>
    <t>ปริมาณการใช้น้ำมันดีเซล คน/(kWh)</t>
  </si>
  <si>
    <t>ปริมาณการใช้น้ำมันดีเซล พื้นที่/(kWh/ตรม.)</t>
  </si>
  <si>
    <t xml:space="preserve">น้ำมันแก๊สโซฮอล์ </t>
  </si>
  <si>
    <t>ปริมาณการปลดปล่อย GHGs น้ำมันแก๊สโซฮอล์  (kgCO2)</t>
  </si>
  <si>
    <t>ปริมาณการใช้น้ำมันแก๊สโซฮอล์  คน/(kWh)</t>
  </si>
  <si>
    <t>ปริมาณการใช้น้ำมันแก๊สโซฮอล์  พื้นที่/(kWh/ตรม.)</t>
  </si>
  <si>
    <t>ปริมาณการปลดปล่อย GHGs (kgCO2) น้ำ</t>
  </si>
  <si>
    <t>ปริมาณการใช้
คน/(ลบม.)</t>
  </si>
  <si>
    <t>ปริมาณการใช้
พื้นที่(ลบม/ตรม.)</t>
  </si>
  <si>
    <t>ปริมาณการปลดปล่อย GHGs น้ำ (kgCO2)</t>
  </si>
  <si>
    <t>ปริมาณการใช้ คน/(ลบม.)</t>
  </si>
  <si>
    <t>ปริมาณการใช้ พื้นที่/(kWh/ลบม.)</t>
  </si>
  <si>
    <t>ปริมาณการใช้ไฟฟ้า คน/(ลบม.)</t>
  </si>
  <si>
    <t>ปริมาณการใช้ไฟฟ้า พื้นที่/(ลบม./ตรม.)</t>
  </si>
  <si>
    <t>ปริมาณการปลดปล่อย GHGs (kgCO2) กระดาษ</t>
  </si>
  <si>
    <t>บุคลากรภายใน สนอ.</t>
  </si>
  <si>
    <t>ปริมาณการใช้
คน/(กิโลกรัม)</t>
  </si>
  <si>
    <t>ปริมาณการใช้
พื้นที่(กิโลกรัม/ตรม.)</t>
  </si>
  <si>
    <t>ปริมาณการปลดปล่อย GHGs บุคลากรภายใน สนอ. (kgCO2)</t>
  </si>
  <si>
    <t>ปริมาณการใช้ คน/(กิโลกรัม)</t>
  </si>
  <si>
    <t>ปริมาณการใช้ พื้นที่/(กิโลกรัม/ตรม.)</t>
  </si>
  <si>
    <t>ปริมาณการใช้กระดาษ คน/(กิโลกรัม)</t>
  </si>
  <si>
    <t>ปริมาณการใช้กระดาษ พื้นที่/(กิโลกรัม/ตรม.)</t>
  </si>
  <si>
    <t>บุคลากรภายนอก สนอ.</t>
  </si>
  <si>
    <t>ปริมาณการปลดปล่อย GHGs บุคลากรภายนอก สนอ. (kgCO2)</t>
  </si>
  <si>
    <t>ปริมาณการใช้กระดาษ  คน/(กิโลกรัม)</t>
  </si>
  <si>
    <t>ปริมาณการใช้กระดาษ  พื้นที่/(กิโลกรัม/ตรม.)</t>
  </si>
  <si>
    <t>ปริมาณต่อการใช้ของทัพยากรของแต่ละประเภท</t>
  </si>
  <si>
    <t>เดือน ตุลาคม  2559</t>
  </si>
  <si>
    <t>ประเภท</t>
  </si>
  <si>
    <t>หน่วย</t>
  </si>
  <si>
    <t>ปริมาณต่อคน/หน่วยงาน/เดือน</t>
  </si>
  <si>
    <t>ปริมาณต่อพื้นที่/หน่วยงาน/เดือน</t>
  </si>
  <si>
    <t>น้ำประปา</t>
  </si>
  <si>
    <t>ลูกบาศก์เมตร</t>
  </si>
  <si>
    <t>ไฟฟ้า</t>
  </si>
  <si>
    <t>กิโลวัตต์ - ชั่วโมง</t>
  </si>
  <si>
    <t>กระดาษ (บุคลากรภายใน)</t>
  </si>
  <si>
    <t>กิโลกรัม</t>
  </si>
  <si>
    <t>กระดาษ (บุคลากรภายนอก)</t>
  </si>
  <si>
    <t>ลิตร</t>
  </si>
  <si>
    <t>ก๊าซเรือนกระจก</t>
  </si>
  <si>
    <t>kgCO2eq</t>
  </si>
  <si>
    <t>เดือน พฤศจิกายน  2559</t>
  </si>
  <si>
    <t>เดือน ธันวาคม  2559</t>
  </si>
  <si>
    <t>กระดาษ (บุคลากรภายใน สนอ.)</t>
  </si>
  <si>
    <t>กระดาษ (บุคลากรภายนอก สนอ.)</t>
  </si>
  <si>
    <t>เดือน มกราคม  2560</t>
  </si>
  <si>
    <t>เดือน กุมภาพันธ์  2560</t>
  </si>
  <si>
    <t>เดือน มีนาคม  2560</t>
  </si>
  <si>
    <t>เดือน  เมษายน  2560</t>
  </si>
  <si>
    <t>ปริมาณต่อการใช้ของทรัพยากรของแต่ละประเภท</t>
  </si>
</sst>
</file>

<file path=xl/styles.xml><?xml version="1.0" encoding="utf-8"?>
<styleSheet xmlns="http://schemas.openxmlformats.org/spreadsheetml/2006/main">
  <numFmts count="3">
    <numFmt numFmtId="187" formatCode="[$-101041E]d\ mmm\ yy;@"/>
    <numFmt numFmtId="188" formatCode="#,##0.0000"/>
    <numFmt numFmtId="189" formatCode="#,##0.000"/>
  </numFmts>
  <fonts count="24"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b/>
      <sz val="18"/>
      <name val="Angsana New"/>
      <family val="1"/>
    </font>
    <font>
      <b/>
      <sz val="18"/>
      <color rgb="FF0070C0"/>
      <name val="Angsana New"/>
      <family val="1"/>
    </font>
    <font>
      <b/>
      <sz val="18"/>
      <color rgb="FFFF0000"/>
      <name val="Angsana New"/>
      <family val="1"/>
    </font>
    <font>
      <b/>
      <sz val="18"/>
      <color theme="7"/>
      <name val="Angsana New"/>
      <family val="1"/>
    </font>
    <font>
      <b/>
      <sz val="16"/>
      <name val="Angsana New"/>
      <family val="1"/>
    </font>
    <font>
      <b/>
      <sz val="16"/>
      <color rgb="FF0070C0"/>
      <name val="Angsana New"/>
      <family val="1"/>
    </font>
    <font>
      <b/>
      <sz val="16"/>
      <color rgb="FFC00000"/>
      <name val="Angsana New"/>
      <family val="1"/>
    </font>
    <font>
      <b/>
      <sz val="16"/>
      <color rgb="FF00B050"/>
      <name val="Angsana New"/>
      <family val="1"/>
    </font>
    <font>
      <b/>
      <sz val="10"/>
      <name val="Arial"/>
      <family val="2"/>
    </font>
    <font>
      <sz val="14"/>
      <name val="Cordia New"/>
      <family val="2"/>
    </font>
    <font>
      <sz val="14"/>
      <name val="AngsanaUPC"/>
      <family val="1"/>
      <charset val="222"/>
    </font>
    <font>
      <i/>
      <sz val="14"/>
      <name val="AngsanaUPC"/>
      <family val="1"/>
      <charset val="222"/>
    </font>
    <font>
      <b/>
      <sz val="10"/>
      <color rgb="FF0070C0"/>
      <name val="Arial"/>
      <family val="2"/>
    </font>
    <font>
      <b/>
      <sz val="10"/>
      <color rgb="FFFF0000"/>
      <name val="Arial"/>
      <family val="2"/>
    </font>
    <font>
      <b/>
      <sz val="10"/>
      <color theme="7"/>
      <name val="Arial"/>
      <family val="2"/>
    </font>
    <font>
      <sz val="10"/>
      <color rgb="FF0070C0"/>
      <name val="Arial"/>
      <family val="2"/>
    </font>
    <font>
      <sz val="10"/>
      <color rgb="FFFF0000"/>
      <name val="Arial"/>
      <family val="2"/>
    </font>
    <font>
      <sz val="10"/>
      <color theme="7"/>
      <name val="Arial"/>
      <family val="2"/>
    </font>
    <font>
      <b/>
      <sz val="16"/>
      <color rgb="FFFF0000"/>
      <name val="Angsana New"/>
      <family val="1"/>
    </font>
    <font>
      <b/>
      <sz val="35"/>
      <name val="Angsana New"/>
      <family val="1"/>
    </font>
    <font>
      <sz val="18"/>
      <name val="Angsana New"/>
      <family val="1"/>
    </font>
    <font>
      <b/>
      <sz val="36"/>
      <name val="Angsana New"/>
      <family val="1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1" fillId="0" borderId="0"/>
  </cellStyleXfs>
  <cellXfs count="69">
    <xf numFmtId="0" fontId="0" fillId="0" borderId="0" xfId="0"/>
    <xf numFmtId="0" fontId="2" fillId="0" borderId="0" xfId="1" applyFont="1" applyAlignment="1">
      <alignment horizontal="centerContinuous" vertical="center"/>
    </xf>
    <xf numFmtId="0" fontId="3" fillId="0" borderId="0" xfId="1" applyFont="1" applyAlignment="1">
      <alignment horizontal="centerContinuous" vertical="center"/>
    </xf>
    <xf numFmtId="0" fontId="4" fillId="0" borderId="0" xfId="1" applyFont="1" applyAlignment="1">
      <alignment horizontal="centerContinuous" vertical="center"/>
    </xf>
    <xf numFmtId="0" fontId="5" fillId="0" borderId="0" xfId="1" applyFont="1" applyAlignment="1">
      <alignment horizontal="centerContinuous" vertical="center"/>
    </xf>
    <xf numFmtId="0" fontId="1" fillId="0" borderId="0" xfId="1"/>
    <xf numFmtId="0" fontId="2" fillId="0" borderId="0" xfId="1" applyFont="1" applyAlignment="1">
      <alignment horizontal="left" vertical="center"/>
    </xf>
    <xf numFmtId="0" fontId="2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6" fillId="0" borderId="1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0" fontId="10" fillId="0" borderId="0" xfId="1" applyFont="1" applyAlignment="1">
      <alignment vertical="center"/>
    </xf>
    <xf numFmtId="0" fontId="12" fillId="2" borderId="1" xfId="2" applyFont="1" applyFill="1" applyBorder="1" applyAlignment="1">
      <alignment horizontal="center"/>
    </xf>
    <xf numFmtId="0" fontId="13" fillId="2" borderId="1" xfId="2" applyFont="1" applyFill="1" applyBorder="1" applyAlignment="1">
      <alignment horizontal="center" shrinkToFit="1"/>
    </xf>
    <xf numFmtId="17" fontId="6" fillId="0" borderId="2" xfId="1" applyNumberFormat="1" applyFont="1" applyBorder="1" applyAlignment="1">
      <alignment horizontal="center"/>
    </xf>
    <xf numFmtId="187" fontId="6" fillId="0" borderId="3" xfId="1" applyNumberFormat="1" applyFont="1" applyBorder="1" applyAlignment="1">
      <alignment horizontal="center"/>
    </xf>
    <xf numFmtId="188" fontId="7" fillId="0" borderId="4" xfId="1" applyNumberFormat="1" applyFont="1" applyBorder="1" applyAlignment="1">
      <alignment horizontal="center"/>
    </xf>
    <xf numFmtId="188" fontId="8" fillId="0" borderId="4" xfId="1" applyNumberFormat="1" applyFont="1" applyBorder="1" applyAlignment="1">
      <alignment horizontal="center"/>
    </xf>
    <xf numFmtId="188" fontId="9" fillId="0" borderId="4" xfId="1" applyNumberFormat="1" applyFont="1" applyBorder="1" applyAlignment="1">
      <alignment horizontal="center"/>
    </xf>
    <xf numFmtId="17" fontId="12" fillId="2" borderId="1" xfId="2" applyNumberFormat="1" applyFont="1" applyFill="1" applyBorder="1" applyAlignment="1">
      <alignment horizontal="center"/>
    </xf>
    <xf numFmtId="2" fontId="12" fillId="2" borderId="1" xfId="2" applyNumberFormat="1" applyFont="1" applyFill="1" applyBorder="1" applyAlignment="1">
      <alignment horizontal="center"/>
    </xf>
    <xf numFmtId="17" fontId="6" fillId="0" borderId="5" xfId="1" applyNumberFormat="1" applyFont="1" applyBorder="1" applyAlignment="1">
      <alignment horizontal="center"/>
    </xf>
    <xf numFmtId="187" fontId="6" fillId="0" borderId="5" xfId="1" applyNumberFormat="1" applyFont="1" applyBorder="1" applyAlignment="1">
      <alignment horizontal="center"/>
    </xf>
    <xf numFmtId="188" fontId="8" fillId="0" borderId="5" xfId="1" applyNumberFormat="1" applyFont="1" applyBorder="1" applyAlignment="1">
      <alignment horizontal="center"/>
    </xf>
    <xf numFmtId="188" fontId="9" fillId="0" borderId="5" xfId="1" applyNumberFormat="1" applyFont="1" applyBorder="1" applyAlignment="1">
      <alignment horizontal="center"/>
    </xf>
    <xf numFmtId="188" fontId="7" fillId="0" borderId="5" xfId="1" applyNumberFormat="1" applyFont="1" applyBorder="1" applyAlignment="1">
      <alignment horizontal="center"/>
    </xf>
    <xf numFmtId="17" fontId="6" fillId="0" borderId="6" xfId="1" applyNumberFormat="1" applyFont="1" applyBorder="1" applyAlignment="1">
      <alignment horizontal="centerContinuous"/>
    </xf>
    <xf numFmtId="0" fontId="6" fillId="0" borderId="7" xfId="1" applyFont="1" applyBorder="1" applyAlignment="1">
      <alignment horizontal="centerContinuous"/>
    </xf>
    <xf numFmtId="188" fontId="7" fillId="0" borderId="1" xfId="1" applyNumberFormat="1" applyFont="1" applyBorder="1" applyAlignment="1">
      <alignment horizontal="center"/>
    </xf>
    <xf numFmtId="188" fontId="8" fillId="0" borderId="1" xfId="1" applyNumberFormat="1" applyFont="1" applyBorder="1" applyAlignment="1">
      <alignment horizontal="center"/>
    </xf>
    <xf numFmtId="188" fontId="9" fillId="0" borderId="1" xfId="1" applyNumberFormat="1" applyFont="1" applyBorder="1" applyAlignment="1">
      <alignment horizontal="center"/>
    </xf>
    <xf numFmtId="4" fontId="14" fillId="0" borderId="0" xfId="1" applyNumberFormat="1" applyFont="1" applyAlignment="1">
      <alignment horizontal="center"/>
    </xf>
    <xf numFmtId="4" fontId="15" fillId="0" borderId="0" xfId="1" applyNumberFormat="1" applyFont="1" applyAlignment="1">
      <alignment horizontal="center"/>
    </xf>
    <xf numFmtId="4" fontId="16" fillId="0" borderId="0" xfId="1" applyNumberFormat="1" applyFont="1" applyAlignment="1">
      <alignment horizontal="center"/>
    </xf>
    <xf numFmtId="0" fontId="13" fillId="0" borderId="0" xfId="2" applyFont="1" applyFill="1" applyBorder="1" applyAlignment="1">
      <alignment horizontal="center" shrinkToFit="1"/>
    </xf>
    <xf numFmtId="4" fontId="12" fillId="2" borderId="1" xfId="2" applyNumberFormat="1" applyFont="1" applyFill="1" applyBorder="1" applyAlignment="1">
      <alignment horizontal="center"/>
    </xf>
    <xf numFmtId="2" fontId="12" fillId="0" borderId="0" xfId="2" applyNumberFormat="1" applyFont="1" applyFill="1" applyBorder="1" applyAlignment="1">
      <alignment horizontal="center"/>
    </xf>
    <xf numFmtId="17" fontId="12" fillId="0" borderId="0" xfId="2" applyNumberFormat="1" applyFont="1" applyFill="1" applyBorder="1" applyAlignment="1">
      <alignment horizontal="center"/>
    </xf>
    <xf numFmtId="4" fontId="12" fillId="0" borderId="0" xfId="2" applyNumberFormat="1" applyFont="1" applyFill="1" applyBorder="1" applyAlignment="1">
      <alignment horizontal="center"/>
    </xf>
    <xf numFmtId="0" fontId="17" fillId="0" borderId="0" xfId="1" applyFont="1"/>
    <xf numFmtId="0" fontId="18" fillId="0" borderId="0" xfId="1" applyFont="1"/>
    <xf numFmtId="0" fontId="19" fillId="0" borderId="0" xfId="1" applyFont="1"/>
    <xf numFmtId="0" fontId="20" fillId="0" borderId="1" xfId="1" applyFont="1" applyBorder="1" applyAlignment="1">
      <alignment horizontal="center" vertical="center" wrapText="1"/>
    </xf>
    <xf numFmtId="188" fontId="20" fillId="0" borderId="4" xfId="1" applyNumberFormat="1" applyFont="1" applyBorder="1" applyAlignment="1">
      <alignment horizontal="center"/>
    </xf>
    <xf numFmtId="188" fontId="20" fillId="0" borderId="5" xfId="1" applyNumberFormat="1" applyFont="1" applyBorder="1" applyAlignment="1">
      <alignment horizontal="center"/>
    </xf>
    <xf numFmtId="4" fontId="1" fillId="0" borderId="0" xfId="1" applyNumberFormat="1"/>
    <xf numFmtId="188" fontId="20" fillId="0" borderId="1" xfId="1" applyNumberFormat="1" applyFont="1" applyBorder="1" applyAlignment="1">
      <alignment horizontal="center"/>
    </xf>
    <xf numFmtId="189" fontId="12" fillId="2" borderId="1" xfId="2" applyNumberFormat="1" applyFont="1" applyFill="1" applyBorder="1" applyAlignment="1">
      <alignment horizontal="center"/>
    </xf>
    <xf numFmtId="0" fontId="21" fillId="0" borderId="0" xfId="1" applyFont="1" applyAlignment="1">
      <alignment horizontal="left"/>
    </xf>
    <xf numFmtId="0" fontId="21" fillId="0" borderId="0" xfId="1" applyFont="1" applyAlignment="1">
      <alignment horizontal="centerContinuous"/>
    </xf>
    <xf numFmtId="0" fontId="22" fillId="0" borderId="0" xfId="1" applyFont="1"/>
    <xf numFmtId="0" fontId="23" fillId="0" borderId="0" xfId="1" applyFont="1" applyAlignment="1">
      <alignment horizontal="centerContinuous"/>
    </xf>
    <xf numFmtId="0" fontId="2" fillId="0" borderId="8" xfId="1" applyFont="1" applyBorder="1" applyAlignment="1">
      <alignment horizontal="center" vertical="center"/>
    </xf>
    <xf numFmtId="0" fontId="2" fillId="0" borderId="8" xfId="1" applyFont="1" applyBorder="1" applyAlignment="1">
      <alignment horizontal="centerContinuous" vertical="center"/>
    </xf>
    <xf numFmtId="0" fontId="2" fillId="0" borderId="8" xfId="1" applyFont="1" applyBorder="1" applyAlignment="1">
      <alignment horizontal="centerContinuous" vertical="center" wrapText="1"/>
    </xf>
    <xf numFmtId="0" fontId="2" fillId="0" borderId="0" xfId="1" applyFont="1" applyAlignment="1">
      <alignment horizontal="left"/>
    </xf>
    <xf numFmtId="0" fontId="2" fillId="0" borderId="0" xfId="1" applyFont="1" applyAlignment="1">
      <alignment horizontal="center"/>
    </xf>
    <xf numFmtId="188" fontId="2" fillId="0" borderId="0" xfId="1" applyNumberFormat="1" applyFont="1"/>
    <xf numFmtId="0" fontId="2" fillId="0" borderId="0" xfId="1" applyFont="1" applyAlignment="1">
      <alignment horizontal="left" shrinkToFit="1"/>
    </xf>
    <xf numFmtId="0" fontId="2" fillId="0" borderId="9" xfId="1" applyFont="1" applyBorder="1" applyAlignment="1">
      <alignment horizontal="left"/>
    </xf>
    <xf numFmtId="0" fontId="2" fillId="0" borderId="9" xfId="1" applyFont="1" applyBorder="1" applyAlignment="1">
      <alignment horizontal="center"/>
    </xf>
    <xf numFmtId="188" fontId="2" fillId="0" borderId="9" xfId="1" applyNumberFormat="1" applyFont="1" applyBorder="1"/>
    <xf numFmtId="0" fontId="2" fillId="0" borderId="8" xfId="1" applyFont="1" applyBorder="1"/>
    <xf numFmtId="0" fontId="2" fillId="0" borderId="8" xfId="1" applyFont="1" applyBorder="1" applyAlignment="1">
      <alignment horizontal="center"/>
    </xf>
    <xf numFmtId="188" fontId="2" fillId="0" borderId="8" xfId="1" applyNumberFormat="1" applyFont="1" applyBorder="1"/>
  </cellXfs>
  <cellStyles count="3">
    <cellStyle name="ปกติ" xfId="0" builtinId="0"/>
    <cellStyle name="ปกติ 2" xfId="1"/>
    <cellStyle name="ปกติ_Basedata-วท.ลำพูน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4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th-TH"/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r>
              <a:rPr lang="en-US" sz="1400" b="0" i="0" u="none" strike="noStrike" baseline="0">
                <a:solidFill>
                  <a:srgbClr val="333333"/>
                </a:solidFill>
                <a:latin typeface="Tahoma"/>
                <a:ea typeface="Tahoma"/>
                <a:cs typeface="Tahoma"/>
              </a:rPr>
              <a:t>ปริมาณการปลดปล่อย GHGs ไฟฟ้า (kgCO2)  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r>
              <a:rPr lang="en-US" sz="1400" b="0" i="0" u="none" strike="noStrike" baseline="0">
                <a:solidFill>
                  <a:srgbClr val="333333"/>
                </a:solidFill>
                <a:latin typeface="Tahoma"/>
                <a:ea typeface="Tahoma"/>
                <a:cs typeface="Tahoma"/>
              </a:rPr>
              <a:t>อาคารสำนักงานอธิการบดี </a:t>
            </a:r>
          </a:p>
        </c:rich>
      </c:tx>
      <c:spPr>
        <a:noFill/>
        <a:ln w="25400">
          <a:noFill/>
        </a:ln>
      </c:spPr>
    </c:title>
    <c:view3D>
      <c:depthPercent val="100"/>
      <c:perspective val="30"/>
    </c:view3D>
    <c:sideWall>
      <c:spPr>
        <a:noFill/>
        <a:ln w="25400">
          <a:noFill/>
        </a:ln>
      </c:spPr>
    </c:sideWall>
    <c:backWall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0.14164099891925275"/>
          <c:y val="0.22300995024875619"/>
          <c:w val="0.81329004042561903"/>
          <c:h val="0.58947454329402849"/>
        </c:manualLayout>
      </c:layout>
      <c:bar3DChart>
        <c:barDir val="col"/>
        <c:grouping val="clustered"/>
        <c:ser>
          <c:idx val="0"/>
          <c:order val="0"/>
          <c:tx>
            <c:strRef>
              <c:f>'ปริมาณการปลดปล่อย GHGs ไฟฟ้า '!$J$19</c:f>
              <c:strCache>
                <c:ptCount val="1"/>
                <c:pt idx="0">
                  <c:v>ปริมาณการปลดปล่อย GHGs ไฟฟ้า (kgCO2)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dLbls>
            <c:spPr>
              <a:noFill/>
              <a:ln w="25400">
                <a:noFill/>
              </a:ln>
            </c:spPr>
            <c:showVal val="1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'ปริมาณการปลดปล่อย GHGs ไฟฟ้า '!$I$20:$I$26</c:f>
              <c:numCache>
                <c:formatCode>mmm\-yy</c:formatCode>
                <c:ptCount val="7"/>
                <c:pt idx="0">
                  <c:v>21824</c:v>
                </c:pt>
                <c:pt idx="1">
                  <c:v>21855</c:v>
                </c:pt>
                <c:pt idx="2">
                  <c:v>21885</c:v>
                </c:pt>
                <c:pt idx="3">
                  <c:v>21916</c:v>
                </c:pt>
                <c:pt idx="4">
                  <c:v>21947</c:v>
                </c:pt>
                <c:pt idx="5">
                  <c:v>21976</c:v>
                </c:pt>
                <c:pt idx="6">
                  <c:v>22007</c:v>
                </c:pt>
              </c:numCache>
            </c:numRef>
          </c:cat>
          <c:val>
            <c:numRef>
              <c:f>'ปริมาณการปลดปล่อย GHGs ไฟฟ้า '!$J$20:$J$26</c:f>
              <c:numCache>
                <c:formatCode>#,##0.00</c:formatCode>
                <c:ptCount val="7"/>
                <c:pt idx="0">
                  <c:v>17520.701016000003</c:v>
                </c:pt>
                <c:pt idx="1">
                  <c:v>16611.68691</c:v>
                </c:pt>
                <c:pt idx="2">
                  <c:v>8827.3230500000009</c:v>
                </c:pt>
                <c:pt idx="3">
                  <c:v>8578.5181300000004</c:v>
                </c:pt>
                <c:pt idx="4">
                  <c:v>9712.6231020000105</c:v>
                </c:pt>
                <c:pt idx="5">
                  <c:v>13459.908097999991</c:v>
                </c:pt>
                <c:pt idx="6">
                  <c:v>13249.569242000001</c:v>
                </c:pt>
              </c:numCache>
            </c:numRef>
          </c:val>
        </c:ser>
        <c:dLbls/>
        <c:shape val="box"/>
        <c:axId val="143844480"/>
        <c:axId val="143846016"/>
        <c:axId val="0"/>
      </c:bar3DChart>
      <c:dateAx>
        <c:axId val="143844480"/>
        <c:scaling>
          <c:orientation val="minMax"/>
        </c:scaling>
        <c:axPos val="b"/>
        <c:numFmt formatCode="mmm\-yy" sourceLinked="0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Tahoma"/>
                <a:ea typeface="Tahoma"/>
                <a:cs typeface="Tahoma"/>
              </a:defRPr>
            </a:pPr>
            <a:endParaRPr lang="th-TH"/>
          </a:p>
        </c:txPr>
        <c:crossAx val="143846016"/>
        <c:crosses val="autoZero"/>
        <c:auto val="1"/>
        <c:lblOffset val="100"/>
        <c:baseTimeUnit val="months"/>
      </c:dateAx>
      <c:valAx>
        <c:axId val="143846016"/>
        <c:scaling>
          <c:orientation val="minMax"/>
        </c:scaling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0"/>
        <c:maj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Tahoma"/>
                <a:ea typeface="Tahoma"/>
                <a:cs typeface="Tahoma"/>
              </a:defRPr>
            </a:pPr>
            <a:endParaRPr lang="th-TH"/>
          </a:p>
        </c:txPr>
        <c:crossAx val="143844480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3534327116673446"/>
          <c:y val="0.88604997417491482"/>
          <c:w val="0.38290276740617513"/>
          <c:h val="5.3080300203438464E-2"/>
        </c:manualLayout>
      </c:layout>
      <c:spPr>
        <a:noFill/>
        <a:ln>
          <a:solidFill>
            <a:schemeClr val="tx1"/>
          </a:solidFill>
        </a:ln>
        <a:effectLst/>
      </c:spPr>
      <c:txPr>
        <a:bodyPr/>
        <a:lstStyle/>
        <a:p>
          <a:pPr>
            <a:defRPr sz="825" b="0" i="0" u="none" strike="noStrike" baseline="0">
              <a:solidFill>
                <a:srgbClr val="333333"/>
              </a:solidFill>
              <a:latin typeface="Tahoma"/>
              <a:ea typeface="Tahoma"/>
              <a:cs typeface="Tahoma"/>
            </a:defRPr>
          </a:pPr>
          <a:endParaRPr lang="th-TH"/>
        </a:p>
      </c:txPr>
    </c:legend>
    <c:plotVisOnly val="1"/>
    <c:dispBlanksAs val="gap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ahoma"/>
          <a:ea typeface="Tahoma"/>
          <a:cs typeface="Tahoma"/>
        </a:defRPr>
      </a:pPr>
      <a:endParaRPr lang="th-TH"/>
    </a:p>
  </c:txPr>
  <c:printSettings>
    <c:headerFooter/>
    <c:pageMargins b="0.75000000000000011" l="0.70000000000000007" r="0.70000000000000007" t="0.75000000000000011" header="0.30000000000000004" footer="0.30000000000000004"/>
    <c:pageSetup orientation="landscape" verticalDpi="0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th-TH"/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r>
              <a:rPr lang="en-US" sz="1400" b="0" i="0" u="none" strike="noStrike" baseline="0">
                <a:solidFill>
                  <a:srgbClr val="333333"/>
                </a:solidFill>
                <a:latin typeface="Tahoma"/>
                <a:ea typeface="Tahoma"/>
                <a:cs typeface="Tahoma"/>
              </a:rPr>
              <a:t>ปริมาณการปลดปล่อย GHGs น้ำ (kgCO2)  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r>
              <a:rPr lang="en-US" sz="1400" b="0" i="0" u="none" strike="noStrike" baseline="0">
                <a:solidFill>
                  <a:srgbClr val="333333"/>
                </a:solidFill>
                <a:latin typeface="Tahoma"/>
                <a:ea typeface="Tahoma"/>
                <a:cs typeface="Tahoma"/>
              </a:rPr>
              <a:t>อาคารสำนักงานอธิการบดี </a:t>
            </a:r>
          </a:p>
        </c:rich>
      </c:tx>
      <c:spPr>
        <a:noFill/>
        <a:ln w="25400">
          <a:noFill/>
        </a:ln>
      </c:spPr>
    </c:title>
    <c:view3D>
      <c:depthPercent val="100"/>
      <c:perspective val="30"/>
    </c:view3D>
    <c:sideWall>
      <c:spPr>
        <a:noFill/>
        <a:ln w="25400">
          <a:noFill/>
        </a:ln>
      </c:spPr>
    </c:sideWall>
    <c:backWall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0.14164099891925275"/>
          <c:y val="0.22300995024875619"/>
          <c:w val="0.81329004042561903"/>
          <c:h val="0.58947454329402849"/>
        </c:manualLayout>
      </c:layout>
      <c:bar3DChart>
        <c:barDir val="col"/>
        <c:grouping val="clustered"/>
        <c:ser>
          <c:idx val="0"/>
          <c:order val="0"/>
          <c:tx>
            <c:strRef>
              <c:f>'ปริมาณการปลดปล่อย GHGs น้ำ'!$J$19</c:f>
              <c:strCache>
                <c:ptCount val="1"/>
                <c:pt idx="0">
                  <c:v>ปริมาณการปลดปล่อย GHGs น้ำ (kgCO2)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dLbls>
            <c:spPr>
              <a:noFill/>
              <a:ln w="25400">
                <a:noFill/>
              </a:ln>
            </c:spPr>
            <c:showVal val="1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'ปริมาณการปลดปล่อย GHGs น้ำ'!$I$20:$I$26</c:f>
              <c:numCache>
                <c:formatCode>mmm\-yy</c:formatCode>
                <c:ptCount val="7"/>
                <c:pt idx="0">
                  <c:v>21824</c:v>
                </c:pt>
                <c:pt idx="1">
                  <c:v>21855</c:v>
                </c:pt>
                <c:pt idx="2">
                  <c:v>21885</c:v>
                </c:pt>
                <c:pt idx="3">
                  <c:v>21916</c:v>
                </c:pt>
                <c:pt idx="4">
                  <c:v>21947</c:v>
                </c:pt>
                <c:pt idx="5">
                  <c:v>21976</c:v>
                </c:pt>
                <c:pt idx="6">
                  <c:v>22007</c:v>
                </c:pt>
              </c:numCache>
            </c:numRef>
          </c:cat>
          <c:val>
            <c:numRef>
              <c:f>'ปริมาณการปลดปล่อย GHGs น้ำ'!$J$20:$J$26</c:f>
              <c:numCache>
                <c:formatCode>#,##0.00</c:formatCode>
                <c:ptCount val="7"/>
                <c:pt idx="0">
                  <c:v>286.65010000000001</c:v>
                </c:pt>
                <c:pt idx="1">
                  <c:v>258.47810000000004</c:v>
                </c:pt>
                <c:pt idx="2">
                  <c:v>351.44570000000004</c:v>
                </c:pt>
                <c:pt idx="3">
                  <c:v>295.10169999999999</c:v>
                </c:pt>
                <c:pt idx="4">
                  <c:v>397.92950000000002</c:v>
                </c:pt>
                <c:pt idx="5">
                  <c:v>375.39190000000002</c:v>
                </c:pt>
                <c:pt idx="6">
                  <c:v>482.44550000000004</c:v>
                </c:pt>
              </c:numCache>
            </c:numRef>
          </c:val>
        </c:ser>
        <c:dLbls/>
        <c:shape val="box"/>
        <c:axId val="119507200"/>
        <c:axId val="119517184"/>
        <c:axId val="0"/>
      </c:bar3DChart>
      <c:dateAx>
        <c:axId val="119507200"/>
        <c:scaling>
          <c:orientation val="minMax"/>
        </c:scaling>
        <c:axPos val="b"/>
        <c:numFmt formatCode="mmm\-yy" sourceLinked="0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Tahoma"/>
                <a:ea typeface="Tahoma"/>
                <a:cs typeface="Tahoma"/>
              </a:defRPr>
            </a:pPr>
            <a:endParaRPr lang="th-TH"/>
          </a:p>
        </c:txPr>
        <c:crossAx val="119517184"/>
        <c:crosses val="autoZero"/>
        <c:auto val="1"/>
        <c:lblOffset val="100"/>
        <c:baseTimeUnit val="months"/>
      </c:dateAx>
      <c:valAx>
        <c:axId val="119517184"/>
        <c:scaling>
          <c:orientation val="minMax"/>
        </c:scaling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0"/>
        <c:maj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Tahoma"/>
                <a:ea typeface="Tahoma"/>
                <a:cs typeface="Tahoma"/>
              </a:defRPr>
            </a:pPr>
            <a:endParaRPr lang="th-TH"/>
          </a:p>
        </c:txPr>
        <c:crossAx val="119507200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3353433229536486"/>
          <c:y val="0.88604997417491482"/>
          <c:w val="0.71824609770126346"/>
          <c:h val="0.93913027437835339"/>
        </c:manualLayout>
      </c:layout>
      <c:spPr>
        <a:noFill/>
        <a:ln>
          <a:solidFill>
            <a:schemeClr val="tx1"/>
          </a:solidFill>
        </a:ln>
        <a:effectLst/>
      </c:spPr>
      <c:txPr>
        <a:bodyPr/>
        <a:lstStyle/>
        <a:p>
          <a:pPr>
            <a:defRPr sz="825" b="0" i="0" u="none" strike="noStrike" baseline="0">
              <a:solidFill>
                <a:srgbClr val="333333"/>
              </a:solidFill>
              <a:latin typeface="Tahoma"/>
              <a:ea typeface="Tahoma"/>
              <a:cs typeface="Tahoma"/>
            </a:defRPr>
          </a:pPr>
          <a:endParaRPr lang="th-TH"/>
        </a:p>
      </c:txPr>
    </c:legend>
    <c:plotVisOnly val="1"/>
    <c:dispBlanksAs val="gap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ahoma"/>
          <a:ea typeface="Tahoma"/>
          <a:cs typeface="Tahoma"/>
        </a:defRPr>
      </a:pPr>
      <a:endParaRPr lang="th-TH"/>
    </a:p>
  </c:txPr>
  <c:printSettings>
    <c:headerFooter/>
    <c:pageMargins b="0.75000000000000011" l="0.70000000000000007" r="0.70000000000000007" t="0.75000000000000011" header="0.30000000000000004" footer="0.30000000000000004"/>
    <c:pageSetup orientation="landscape" verticalDpi="0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th-TH"/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r>
              <a:rPr lang="en-US" sz="1400" b="0" i="0" u="none" strike="noStrike" baseline="0">
                <a:solidFill>
                  <a:srgbClr val="333333"/>
                </a:solidFill>
                <a:latin typeface="Tahoma"/>
                <a:ea typeface="Tahoma"/>
                <a:cs typeface="Tahoma"/>
              </a:rPr>
              <a:t>ปริมาณการใช้น้ำ คน/(ลบม.) 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r>
              <a:rPr lang="en-US" sz="1400" b="0" i="0" u="none" strike="noStrike" baseline="0">
                <a:solidFill>
                  <a:srgbClr val="333333"/>
                </a:solidFill>
                <a:latin typeface="Tahoma"/>
                <a:ea typeface="Tahoma"/>
                <a:cs typeface="Tahoma"/>
              </a:rPr>
              <a:t>อาคารสำนักงานอธิการบดี </a:t>
            </a:r>
          </a:p>
        </c:rich>
      </c:tx>
      <c:layout>
        <c:manualLayout>
          <c:xMode val="edge"/>
          <c:yMode val="edge"/>
          <c:x val="0.31048412454117891"/>
          <c:y val="2.3056602675127717E-2"/>
        </c:manualLayout>
      </c:layout>
      <c:spPr>
        <a:noFill/>
        <a:ln w="25400">
          <a:noFill/>
        </a:ln>
      </c:spPr>
    </c:title>
    <c:view3D>
      <c:depthPercent val="100"/>
      <c:perspective val="30"/>
    </c:view3D>
    <c:sideWall>
      <c:spPr>
        <a:noFill/>
        <a:ln w="25400">
          <a:noFill/>
        </a:ln>
      </c:spPr>
    </c:sideWall>
    <c:backWall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0.14164099891925275"/>
          <c:y val="0.22300995024875619"/>
          <c:w val="0.81329004042561903"/>
          <c:h val="0.58947454329402849"/>
        </c:manualLayout>
      </c:layout>
      <c:bar3DChart>
        <c:barDir val="col"/>
        <c:grouping val="clustered"/>
        <c:ser>
          <c:idx val="0"/>
          <c:order val="0"/>
          <c:tx>
            <c:strRef>
              <c:f>'ปริมาณการปลดปล่อย GHGs น้ำ'!$J$33</c:f>
              <c:strCache>
                <c:ptCount val="1"/>
                <c:pt idx="0">
                  <c:v>ปริมาณการใช้ไฟฟ้า คน/(ลบม.)</c:v>
                </c:pt>
              </c:strCache>
            </c:strRef>
          </c:tx>
          <c:spPr>
            <a:solidFill>
              <a:srgbClr val="C00000"/>
            </a:solidFill>
            <a:ln w="28575" cap="rnd">
              <a:solidFill>
                <a:srgbClr val="C00000"/>
              </a:solidFill>
              <a:round/>
            </a:ln>
            <a:effectLst/>
          </c:spPr>
          <c:dLbls>
            <c:spPr>
              <a:noFill/>
              <a:ln w="25400">
                <a:noFill/>
              </a:ln>
            </c:spPr>
            <c:showVal val="1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'ปริมาณการปลดปล่อย GHGs น้ำ'!$I$34:$I$40</c:f>
              <c:numCache>
                <c:formatCode>mmm\-yy</c:formatCode>
                <c:ptCount val="7"/>
                <c:pt idx="0">
                  <c:v>21824</c:v>
                </c:pt>
                <c:pt idx="1">
                  <c:v>21855</c:v>
                </c:pt>
                <c:pt idx="2">
                  <c:v>21885</c:v>
                </c:pt>
                <c:pt idx="3">
                  <c:v>21916</c:v>
                </c:pt>
                <c:pt idx="4">
                  <c:v>21947</c:v>
                </c:pt>
                <c:pt idx="5">
                  <c:v>21976</c:v>
                </c:pt>
                <c:pt idx="6">
                  <c:v>22007</c:v>
                </c:pt>
              </c:numCache>
            </c:numRef>
          </c:cat>
          <c:val>
            <c:numRef>
              <c:f>'ปริมาณการปลดปล่อย GHGs น้ำ'!$J$34:$J$40</c:f>
              <c:numCache>
                <c:formatCode>#,##0.00</c:formatCode>
                <c:ptCount val="7"/>
                <c:pt idx="0">
                  <c:v>1.4332505</c:v>
                </c:pt>
                <c:pt idx="1">
                  <c:v>1.2923905000000002</c:v>
                </c:pt>
                <c:pt idx="2">
                  <c:v>1.7572285000000003</c:v>
                </c:pt>
                <c:pt idx="3">
                  <c:v>1.4755084999999999</c:v>
                </c:pt>
                <c:pt idx="4">
                  <c:v>1.9896475</c:v>
                </c:pt>
                <c:pt idx="5">
                  <c:v>1.8769595000000001</c:v>
                </c:pt>
                <c:pt idx="6">
                  <c:v>2.4122275000000002</c:v>
                </c:pt>
              </c:numCache>
            </c:numRef>
          </c:val>
        </c:ser>
        <c:dLbls/>
        <c:shape val="box"/>
        <c:axId val="120607104"/>
        <c:axId val="120608640"/>
        <c:axId val="0"/>
      </c:bar3DChart>
      <c:dateAx>
        <c:axId val="120607104"/>
        <c:scaling>
          <c:orientation val="minMax"/>
        </c:scaling>
        <c:axPos val="b"/>
        <c:numFmt formatCode="mmm\-yy" sourceLinked="0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Tahoma"/>
                <a:ea typeface="Tahoma"/>
                <a:cs typeface="Tahoma"/>
              </a:defRPr>
            </a:pPr>
            <a:endParaRPr lang="th-TH"/>
          </a:p>
        </c:txPr>
        <c:crossAx val="120608640"/>
        <c:crosses val="autoZero"/>
        <c:auto val="1"/>
        <c:lblOffset val="100"/>
        <c:baseTimeUnit val="months"/>
      </c:dateAx>
      <c:valAx>
        <c:axId val="120608640"/>
        <c:scaling>
          <c:orientation val="minMax"/>
        </c:scaling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0"/>
        <c:maj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Tahoma"/>
                <a:ea typeface="Tahoma"/>
                <a:cs typeface="Tahoma"/>
              </a:defRPr>
            </a:pPr>
            <a:endParaRPr lang="th-TH"/>
          </a:p>
        </c:txPr>
        <c:crossAx val="120607104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33534337526850766"/>
          <c:y val="0.88605018411515557"/>
          <c:w val="0.66465695571155758"/>
          <c:h val="0.93913041368904682"/>
        </c:manualLayout>
      </c:layout>
      <c:spPr>
        <a:noFill/>
        <a:ln>
          <a:solidFill>
            <a:schemeClr val="tx1"/>
          </a:solidFill>
        </a:ln>
        <a:effectLst/>
      </c:spPr>
      <c:txPr>
        <a:bodyPr/>
        <a:lstStyle/>
        <a:p>
          <a:pPr>
            <a:defRPr sz="825" b="0" i="0" u="none" strike="noStrike" baseline="0">
              <a:solidFill>
                <a:srgbClr val="333333"/>
              </a:solidFill>
              <a:latin typeface="Tahoma"/>
              <a:ea typeface="Tahoma"/>
              <a:cs typeface="Tahoma"/>
            </a:defRPr>
          </a:pPr>
          <a:endParaRPr lang="th-TH"/>
        </a:p>
      </c:txPr>
    </c:legend>
    <c:plotVisOnly val="1"/>
    <c:dispBlanksAs val="gap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ahoma"/>
          <a:ea typeface="Tahoma"/>
          <a:cs typeface="Tahoma"/>
        </a:defRPr>
      </a:pPr>
      <a:endParaRPr lang="th-TH"/>
    </a:p>
  </c:txPr>
  <c:printSettings>
    <c:headerFooter/>
    <c:pageMargins b="0.75000000000000011" l="0.70000000000000007" r="0.70000000000000007" t="0.75000000000000011" header="0.30000000000000004" footer="0.30000000000000004"/>
    <c:pageSetup orientation="landscape" verticalDpi="0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th-TH"/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r>
              <a:rPr lang="en-US" sz="1400" b="0" i="0" u="none" strike="noStrike" baseline="0">
                <a:solidFill>
                  <a:srgbClr val="333333"/>
                </a:solidFill>
                <a:latin typeface="Tahoma"/>
                <a:ea typeface="Tahoma"/>
                <a:cs typeface="Tahoma"/>
              </a:rPr>
              <a:t>ปริมาณการใช้น้ำ พื้นที่(ลบม./ตรม.)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r>
              <a:rPr lang="en-US" sz="1400" b="0" i="0" u="none" strike="noStrike" baseline="0">
                <a:solidFill>
                  <a:srgbClr val="333333"/>
                </a:solidFill>
                <a:latin typeface="Tahoma"/>
                <a:ea typeface="Tahoma"/>
                <a:cs typeface="Tahoma"/>
              </a:rPr>
              <a:t>อาคารสำนักงานอธิการบดี </a:t>
            </a:r>
          </a:p>
        </c:rich>
      </c:tx>
      <c:layout>
        <c:manualLayout>
          <c:xMode val="edge"/>
          <c:yMode val="edge"/>
          <c:x val="0.29842139057964551"/>
          <c:y val="2.9696667052647834E-2"/>
        </c:manualLayout>
      </c:layout>
      <c:spPr>
        <a:noFill/>
        <a:ln w="25400">
          <a:noFill/>
        </a:ln>
      </c:spPr>
    </c:title>
    <c:view3D>
      <c:depthPercent val="100"/>
      <c:perspective val="30"/>
    </c:view3D>
    <c:sideWall>
      <c:spPr>
        <a:noFill/>
        <a:ln w="25400">
          <a:noFill/>
        </a:ln>
      </c:spPr>
    </c:sideWall>
    <c:backWall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0.14164099891925275"/>
          <c:y val="0.22300995024875619"/>
          <c:w val="0.81329004042561903"/>
          <c:h val="0.58947454329402849"/>
        </c:manualLayout>
      </c:layout>
      <c:bar3DChart>
        <c:barDir val="col"/>
        <c:grouping val="clustered"/>
        <c:ser>
          <c:idx val="0"/>
          <c:order val="0"/>
          <c:tx>
            <c:strRef>
              <c:f>'ปริมาณการปลดปล่อย GHGs น้ำ'!$J$49</c:f>
              <c:strCache>
                <c:ptCount val="1"/>
                <c:pt idx="0">
                  <c:v>ปริมาณการใช้ไฟฟ้า พื้นที่/(ลบม./ตรม.)</c:v>
                </c:pt>
              </c:strCache>
            </c:strRef>
          </c:tx>
          <c:spPr>
            <a:solidFill>
              <a:srgbClr val="00B050"/>
            </a:solidFill>
            <a:ln w="28575" cap="rnd">
              <a:solidFill>
                <a:srgbClr val="00B050"/>
              </a:solidFill>
              <a:round/>
            </a:ln>
            <a:effectLst/>
          </c:spPr>
          <c:dLbls>
            <c:spPr>
              <a:noFill/>
              <a:ln w="25400">
                <a:noFill/>
              </a:ln>
            </c:spPr>
            <c:showVal val="1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'ปริมาณการปลดปล่อย GHGs น้ำ'!$I$50:$I$56</c:f>
              <c:numCache>
                <c:formatCode>mmm\-yy</c:formatCode>
                <c:ptCount val="7"/>
                <c:pt idx="0">
                  <c:v>21824</c:v>
                </c:pt>
                <c:pt idx="1">
                  <c:v>21855</c:v>
                </c:pt>
                <c:pt idx="2">
                  <c:v>21885</c:v>
                </c:pt>
                <c:pt idx="3">
                  <c:v>21916</c:v>
                </c:pt>
                <c:pt idx="4">
                  <c:v>21947</c:v>
                </c:pt>
                <c:pt idx="5">
                  <c:v>21976</c:v>
                </c:pt>
                <c:pt idx="6">
                  <c:v>22007</c:v>
                </c:pt>
              </c:numCache>
            </c:numRef>
          </c:cat>
          <c:val>
            <c:numRef>
              <c:f>'ปริมาณการปลดปล่อย GHGs น้ำ'!$J$50:$J$56</c:f>
              <c:numCache>
                <c:formatCode>#,##0.00</c:formatCode>
                <c:ptCount val="7"/>
                <c:pt idx="0">
                  <c:v>3.1726629773104593E-2</c:v>
                </c:pt>
                <c:pt idx="1">
                  <c:v>2.8608533480907587E-2</c:v>
                </c:pt>
                <c:pt idx="2">
                  <c:v>3.8898251245157722E-2</c:v>
                </c:pt>
                <c:pt idx="3">
                  <c:v>3.2662058660763695E-2</c:v>
                </c:pt>
                <c:pt idx="4">
                  <c:v>4.4043110127282792E-2</c:v>
                </c:pt>
                <c:pt idx="5">
                  <c:v>4.1548633093525182E-2</c:v>
                </c:pt>
                <c:pt idx="6">
                  <c:v>5.339739900387383E-2</c:v>
                </c:pt>
              </c:numCache>
            </c:numRef>
          </c:val>
        </c:ser>
        <c:dLbls/>
        <c:shape val="box"/>
        <c:axId val="120649984"/>
        <c:axId val="120651776"/>
        <c:axId val="0"/>
      </c:bar3DChart>
      <c:dateAx>
        <c:axId val="120649984"/>
        <c:scaling>
          <c:orientation val="minMax"/>
        </c:scaling>
        <c:axPos val="b"/>
        <c:numFmt formatCode="mmm\-yy" sourceLinked="0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Tahoma"/>
                <a:ea typeface="Tahoma"/>
                <a:cs typeface="Tahoma"/>
              </a:defRPr>
            </a:pPr>
            <a:endParaRPr lang="th-TH"/>
          </a:p>
        </c:txPr>
        <c:crossAx val="120651776"/>
        <c:crosses val="autoZero"/>
        <c:auto val="1"/>
        <c:lblOffset val="100"/>
        <c:baseTimeUnit val="months"/>
      </c:dateAx>
      <c:valAx>
        <c:axId val="120651776"/>
        <c:scaling>
          <c:orientation val="minMax"/>
        </c:scaling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0"/>
        <c:maj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Tahoma"/>
                <a:ea typeface="Tahoma"/>
                <a:cs typeface="Tahoma"/>
              </a:defRPr>
            </a:pPr>
            <a:endParaRPr lang="th-TH"/>
          </a:p>
        </c:txPr>
        <c:crossAx val="120649984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33534337526850766"/>
          <c:y val="0.88605015825227729"/>
          <c:w val="0.66465695571155758"/>
          <c:h val="0.93913052918017603"/>
        </c:manualLayout>
      </c:layout>
      <c:spPr>
        <a:noFill/>
        <a:ln>
          <a:solidFill>
            <a:schemeClr val="tx1"/>
          </a:solidFill>
        </a:ln>
        <a:effectLst/>
      </c:spPr>
      <c:txPr>
        <a:bodyPr/>
        <a:lstStyle/>
        <a:p>
          <a:pPr>
            <a:defRPr sz="825" b="0" i="0" u="none" strike="noStrike" baseline="0">
              <a:solidFill>
                <a:srgbClr val="333333"/>
              </a:solidFill>
              <a:latin typeface="Tahoma"/>
              <a:ea typeface="Tahoma"/>
              <a:cs typeface="Tahoma"/>
            </a:defRPr>
          </a:pPr>
          <a:endParaRPr lang="th-TH"/>
        </a:p>
      </c:txPr>
    </c:legend>
    <c:plotVisOnly val="1"/>
    <c:dispBlanksAs val="gap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ahoma"/>
          <a:ea typeface="Tahoma"/>
          <a:cs typeface="Tahoma"/>
        </a:defRPr>
      </a:pPr>
      <a:endParaRPr lang="th-TH"/>
    </a:p>
  </c:txPr>
  <c:printSettings>
    <c:headerFooter/>
    <c:pageMargins b="0.75000000000000011" l="0.70000000000000007" r="0.70000000000000007" t="0.75000000000000011" header="0.30000000000000004" footer="0.30000000000000004"/>
    <c:pageSetup orientation="landscape" verticalDpi="0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th-TH"/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r>
              <a:rPr lang="en-US" sz="1400" b="0" i="0" u="none" strike="noStrike" baseline="0">
                <a:solidFill>
                  <a:srgbClr val="333333"/>
                </a:solidFill>
                <a:latin typeface="Tahoma"/>
                <a:ea typeface="Tahoma"/>
                <a:cs typeface="Tahoma"/>
              </a:rPr>
              <a:t>ปริมาณการปลดปล่อย GHGs </a:t>
            </a:r>
            <a:r>
              <a:rPr lang="th-TH" sz="1400" b="0" i="0" u="none" strike="noStrike" baseline="0">
                <a:solidFill>
                  <a:srgbClr val="333333"/>
                </a:solidFill>
                <a:latin typeface="Tahoma"/>
                <a:ea typeface="Tahoma"/>
                <a:cs typeface="Tahoma"/>
              </a:rPr>
              <a:t>บุคลากรภายใน สนอ.</a:t>
            </a:r>
            <a:r>
              <a:rPr lang="en-US" sz="1400" b="0" i="0" u="none" strike="noStrike" baseline="0">
                <a:solidFill>
                  <a:srgbClr val="333333"/>
                </a:solidFill>
                <a:latin typeface="Tahoma"/>
                <a:ea typeface="Tahoma"/>
                <a:cs typeface="Tahoma"/>
              </a:rPr>
              <a:t> (kgCO2)  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r>
              <a:rPr lang="en-US" sz="1400" b="0" i="0" u="none" strike="noStrike" baseline="0">
                <a:solidFill>
                  <a:srgbClr val="333333"/>
                </a:solidFill>
                <a:latin typeface="Tahoma"/>
                <a:ea typeface="Tahoma"/>
                <a:cs typeface="Tahoma"/>
              </a:rPr>
              <a:t>อาคารสำนักงานอธิการบดี </a:t>
            </a:r>
          </a:p>
        </c:rich>
      </c:tx>
      <c:spPr>
        <a:noFill/>
        <a:ln w="25400">
          <a:noFill/>
        </a:ln>
      </c:spPr>
    </c:title>
    <c:view3D>
      <c:depthPercent val="100"/>
      <c:perspective val="30"/>
    </c:view3D>
    <c:sideWall>
      <c:spPr>
        <a:noFill/>
        <a:ln w="25400">
          <a:noFill/>
        </a:ln>
      </c:spPr>
    </c:sideWall>
    <c:backWall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8.0224406331631359E-2"/>
          <c:y val="0.17103502654683755"/>
          <c:w val="0.91129619687690544"/>
          <c:h val="0.64144962648899684"/>
        </c:manualLayout>
      </c:layout>
      <c:bar3DChart>
        <c:barDir val="col"/>
        <c:grouping val="clustered"/>
        <c:ser>
          <c:idx val="0"/>
          <c:order val="0"/>
          <c:tx>
            <c:strRef>
              <c:f>'ปริมาณการปลดปล่อย GHGs กระดาษ'!$J$19</c:f>
              <c:strCache>
                <c:ptCount val="1"/>
                <c:pt idx="0">
                  <c:v>ปริมาณการปลดปล่อย GHGs บุคลากรภายใน สนอ. (kgCO2)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dLbls>
            <c:spPr>
              <a:noFill/>
              <a:ln>
                <a:noFill/>
              </a:ln>
              <a:effectLst/>
            </c:spPr>
            <c:showVal val="1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numRef>
              <c:f>'ปริมาณการปลดปล่อย GHGs กระดาษ'!$I$20:$I$27</c:f>
              <c:numCache>
                <c:formatCode>mmm\-yy</c:formatCode>
                <c:ptCount val="8"/>
                <c:pt idx="0">
                  <c:v>21824</c:v>
                </c:pt>
                <c:pt idx="1">
                  <c:v>21855</c:v>
                </c:pt>
                <c:pt idx="2">
                  <c:v>21885</c:v>
                </c:pt>
                <c:pt idx="3">
                  <c:v>21916</c:v>
                </c:pt>
                <c:pt idx="4">
                  <c:v>21947</c:v>
                </c:pt>
                <c:pt idx="5">
                  <c:v>21976</c:v>
                </c:pt>
                <c:pt idx="6">
                  <c:v>22007</c:v>
                </c:pt>
                <c:pt idx="7">
                  <c:v>22037</c:v>
                </c:pt>
              </c:numCache>
            </c:numRef>
          </c:cat>
          <c:val>
            <c:numRef>
              <c:f>'ปริมาณการปลดปล่อย GHGs กระดาษ'!$J$20:$J$27</c:f>
              <c:numCache>
                <c:formatCode>#,##0.00</c:formatCode>
                <c:ptCount val="8"/>
                <c:pt idx="0">
                  <c:v>0</c:v>
                </c:pt>
                <c:pt idx="1">
                  <c:v>235.36179800000002</c:v>
                </c:pt>
                <c:pt idx="2">
                  <c:v>224.47609000000003</c:v>
                </c:pt>
                <c:pt idx="3">
                  <c:v>253.10603500000002</c:v>
                </c:pt>
                <c:pt idx="4">
                  <c:v>133.25665499999999</c:v>
                </c:pt>
                <c:pt idx="5">
                  <c:v>207.35475000000005</c:v>
                </c:pt>
                <c:pt idx="6">
                  <c:v>116.11866000000001</c:v>
                </c:pt>
                <c:pt idx="7">
                  <c:v>307.04824900000006</c:v>
                </c:pt>
              </c:numCache>
            </c:numRef>
          </c:val>
        </c:ser>
        <c:dLbls/>
        <c:shape val="box"/>
        <c:axId val="120734848"/>
        <c:axId val="120736384"/>
        <c:axId val="0"/>
      </c:bar3DChart>
      <c:dateAx>
        <c:axId val="120734848"/>
        <c:scaling>
          <c:orientation val="minMax"/>
        </c:scaling>
        <c:axPos val="b"/>
        <c:numFmt formatCode="mmm\-yy" sourceLinked="0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Tahoma"/>
                <a:ea typeface="Tahoma"/>
                <a:cs typeface="Tahoma"/>
              </a:defRPr>
            </a:pPr>
            <a:endParaRPr lang="th-TH"/>
          </a:p>
        </c:txPr>
        <c:crossAx val="120736384"/>
        <c:crosses val="autoZero"/>
        <c:auto val="1"/>
        <c:lblOffset val="100"/>
        <c:baseTimeUnit val="months"/>
      </c:dateAx>
      <c:valAx>
        <c:axId val="120736384"/>
        <c:scaling>
          <c:orientation val="minMax"/>
        </c:scaling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0"/>
        <c:maj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Tahoma"/>
                <a:ea typeface="Tahoma"/>
                <a:cs typeface="Tahoma"/>
              </a:defRPr>
            </a:pPr>
            <a:endParaRPr lang="th-TH"/>
          </a:p>
        </c:txPr>
        <c:crossAx val="120734848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0175810045154933"/>
          <c:y val="0.88604997417491493"/>
          <c:w val="0.43328060850076372"/>
          <c:h val="5.3080300203438464E-2"/>
        </c:manualLayout>
      </c:layout>
      <c:spPr>
        <a:noFill/>
        <a:ln>
          <a:solidFill>
            <a:schemeClr val="tx1"/>
          </a:solidFill>
        </a:ln>
        <a:effectLst/>
      </c:spPr>
      <c:txPr>
        <a:bodyPr/>
        <a:lstStyle/>
        <a:p>
          <a:pPr>
            <a:defRPr sz="825" b="0" i="0" u="none" strike="noStrike" baseline="0">
              <a:solidFill>
                <a:srgbClr val="333333"/>
              </a:solidFill>
              <a:latin typeface="Tahoma"/>
              <a:ea typeface="Tahoma"/>
              <a:cs typeface="Tahoma"/>
            </a:defRPr>
          </a:pPr>
          <a:endParaRPr lang="th-TH"/>
        </a:p>
      </c:txPr>
    </c:legend>
    <c:plotVisOnly val="1"/>
    <c:dispBlanksAs val="gap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ahoma"/>
          <a:ea typeface="Tahoma"/>
          <a:cs typeface="Tahoma"/>
        </a:defRPr>
      </a:pPr>
      <a:endParaRPr lang="th-TH"/>
    </a:p>
  </c:txPr>
  <c:printSettings>
    <c:headerFooter/>
    <c:pageMargins b="0.75000000000000011" l="0.70000000000000007" r="0.70000000000000007" t="0.75000000000000011" header="0.30000000000000004" footer="0.30000000000000004"/>
    <c:pageSetup orientation="landscape" verticalDpi="0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th-TH"/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r>
              <a:rPr lang="en-US" sz="1400" b="0" i="0" u="none" strike="noStrike" baseline="0">
                <a:solidFill>
                  <a:srgbClr val="333333"/>
                </a:solidFill>
                <a:latin typeface="Tahoma"/>
                <a:ea typeface="Tahoma"/>
                <a:cs typeface="Tahoma"/>
              </a:rPr>
              <a:t>ปริมาณการใช้</a:t>
            </a:r>
            <a:r>
              <a:rPr lang="th-TH" sz="1400" b="0" i="0" u="none" strike="noStrike" baseline="0">
                <a:solidFill>
                  <a:srgbClr val="333333"/>
                </a:solidFill>
                <a:latin typeface="Tahoma"/>
                <a:ea typeface="Tahoma"/>
                <a:cs typeface="Tahoma"/>
              </a:rPr>
              <a:t>กระดาษ</a:t>
            </a:r>
            <a:r>
              <a:rPr lang="en-US" sz="1400" b="0" i="0" u="none" strike="noStrike" baseline="0">
                <a:solidFill>
                  <a:srgbClr val="333333"/>
                </a:solidFill>
                <a:latin typeface="Tahoma"/>
                <a:ea typeface="Tahoma"/>
                <a:cs typeface="Tahoma"/>
              </a:rPr>
              <a:t> คน/(</a:t>
            </a:r>
            <a:r>
              <a:rPr lang="th-TH" sz="1400" b="0" i="0" u="none" strike="noStrike" baseline="0">
                <a:solidFill>
                  <a:srgbClr val="333333"/>
                </a:solidFill>
                <a:latin typeface="Tahoma"/>
                <a:ea typeface="Tahoma"/>
                <a:cs typeface="Tahoma"/>
              </a:rPr>
              <a:t>กิโลกรัม</a:t>
            </a:r>
            <a:r>
              <a:rPr lang="en-US" sz="1400" b="0" i="0" u="none" strike="noStrike" baseline="0">
                <a:solidFill>
                  <a:srgbClr val="333333"/>
                </a:solidFill>
                <a:latin typeface="Tahoma"/>
                <a:ea typeface="Tahoma"/>
                <a:cs typeface="Tahoma"/>
              </a:rPr>
              <a:t>) 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r>
              <a:rPr lang="en-US" sz="1400" b="0" i="0" u="none" strike="noStrike" baseline="0">
                <a:solidFill>
                  <a:srgbClr val="333333"/>
                </a:solidFill>
                <a:latin typeface="Tahoma"/>
                <a:ea typeface="Tahoma"/>
                <a:cs typeface="Tahoma"/>
              </a:rPr>
              <a:t>อาคารสำนักงานอธิการบดี </a:t>
            </a:r>
          </a:p>
        </c:rich>
      </c:tx>
      <c:layout>
        <c:manualLayout>
          <c:xMode val="edge"/>
          <c:yMode val="edge"/>
          <c:x val="0.27265310310360008"/>
          <c:y val="2.6137317400944118E-2"/>
        </c:manualLayout>
      </c:layout>
      <c:spPr>
        <a:noFill/>
        <a:ln w="25400">
          <a:noFill/>
        </a:ln>
      </c:spPr>
    </c:title>
    <c:view3D>
      <c:depthPercent val="100"/>
      <c:perspective val="30"/>
    </c:view3D>
    <c:sideWall>
      <c:spPr>
        <a:noFill/>
        <a:ln w="25400">
          <a:noFill/>
        </a:ln>
      </c:spPr>
    </c:sideWall>
    <c:backWall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7.6487507157443901E-2"/>
          <c:y val="0.22300995024875619"/>
          <c:w val="0.91417273187635872"/>
          <c:h val="0.58947454329402849"/>
        </c:manualLayout>
      </c:layout>
      <c:bar3DChart>
        <c:barDir val="col"/>
        <c:grouping val="clustered"/>
        <c:ser>
          <c:idx val="0"/>
          <c:order val="0"/>
          <c:tx>
            <c:strRef>
              <c:f>'ปริมาณการปลดปล่อย GHGs กระดาษ'!$J$33</c:f>
              <c:strCache>
                <c:ptCount val="1"/>
                <c:pt idx="0">
                  <c:v>ปริมาณการใช้กระดาษ คน/(กิโลกรัม)</c:v>
                </c:pt>
              </c:strCache>
            </c:strRef>
          </c:tx>
          <c:spPr>
            <a:solidFill>
              <a:srgbClr val="C00000"/>
            </a:solidFill>
            <a:ln w="28575" cap="rnd">
              <a:solidFill>
                <a:srgbClr val="C00000"/>
              </a:solidFill>
              <a:round/>
            </a:ln>
            <a:effectLst/>
          </c:spPr>
          <c:dLbls>
            <c:spPr>
              <a:noFill/>
              <a:ln>
                <a:noFill/>
              </a:ln>
              <a:effectLst/>
            </c:spPr>
            <c:showVal val="1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numRef>
              <c:f>'ปริมาณการปลดปล่อย GHGs กระดาษ'!$I$34:$I$41</c:f>
              <c:numCache>
                <c:formatCode>mmm\-yy</c:formatCode>
                <c:ptCount val="8"/>
                <c:pt idx="0">
                  <c:v>21824</c:v>
                </c:pt>
                <c:pt idx="1">
                  <c:v>21855</c:v>
                </c:pt>
                <c:pt idx="2">
                  <c:v>21885</c:v>
                </c:pt>
                <c:pt idx="3">
                  <c:v>21916</c:v>
                </c:pt>
                <c:pt idx="4">
                  <c:v>21947</c:v>
                </c:pt>
                <c:pt idx="5">
                  <c:v>21976</c:v>
                </c:pt>
                <c:pt idx="6">
                  <c:v>22007</c:v>
                </c:pt>
                <c:pt idx="7">
                  <c:v>22037</c:v>
                </c:pt>
              </c:numCache>
            </c:numRef>
          </c:cat>
          <c:val>
            <c:numRef>
              <c:f>'ปริมาณการปลดปล่อย GHGs กระดาษ'!$J$34:$J$41</c:f>
              <c:numCache>
                <c:formatCode>#,##0.00</c:formatCode>
                <c:ptCount val="8"/>
                <c:pt idx="0">
                  <c:v>0</c:v>
                </c:pt>
                <c:pt idx="1">
                  <c:v>1.1768089900000001</c:v>
                </c:pt>
                <c:pt idx="2">
                  <c:v>1.1223804500000001</c:v>
                </c:pt>
                <c:pt idx="3">
                  <c:v>1.2655301750000001</c:v>
                </c:pt>
                <c:pt idx="4">
                  <c:v>0.66628327499999995</c:v>
                </c:pt>
                <c:pt idx="5">
                  <c:v>1.0367737500000003</c:v>
                </c:pt>
                <c:pt idx="6">
                  <c:v>0.58059329999999998</c:v>
                </c:pt>
                <c:pt idx="7">
                  <c:v>1.5352412450000004</c:v>
                </c:pt>
              </c:numCache>
            </c:numRef>
          </c:val>
        </c:ser>
        <c:dLbls/>
        <c:shape val="box"/>
        <c:axId val="120757632"/>
        <c:axId val="121074816"/>
        <c:axId val="0"/>
      </c:bar3DChart>
      <c:dateAx>
        <c:axId val="120757632"/>
        <c:scaling>
          <c:orientation val="minMax"/>
        </c:scaling>
        <c:axPos val="b"/>
        <c:numFmt formatCode="mmm\-yy" sourceLinked="0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Tahoma"/>
                <a:ea typeface="Tahoma"/>
                <a:cs typeface="Tahoma"/>
              </a:defRPr>
            </a:pPr>
            <a:endParaRPr lang="th-TH"/>
          </a:p>
        </c:txPr>
        <c:crossAx val="121074816"/>
        <c:crosses val="autoZero"/>
        <c:auto val="1"/>
        <c:lblOffset val="100"/>
        <c:baseTimeUnit val="months"/>
      </c:dateAx>
      <c:valAx>
        <c:axId val="121074816"/>
        <c:scaling>
          <c:orientation val="minMax"/>
        </c:scaling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0"/>
        <c:maj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Tahoma"/>
                <a:ea typeface="Tahoma"/>
                <a:cs typeface="Tahoma"/>
              </a:defRPr>
            </a:pPr>
            <a:endParaRPr lang="th-TH"/>
          </a:p>
        </c:txPr>
        <c:crossAx val="120757632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3534337526850766"/>
          <c:y val="0.88605018411515557"/>
          <c:w val="0.32931358044304998"/>
          <c:h val="5.3080229573891032E-2"/>
        </c:manualLayout>
      </c:layout>
      <c:spPr>
        <a:noFill/>
        <a:ln>
          <a:solidFill>
            <a:schemeClr val="tx1"/>
          </a:solidFill>
        </a:ln>
        <a:effectLst/>
      </c:spPr>
      <c:txPr>
        <a:bodyPr/>
        <a:lstStyle/>
        <a:p>
          <a:pPr>
            <a:defRPr sz="825" b="0" i="0" u="none" strike="noStrike" baseline="0">
              <a:solidFill>
                <a:srgbClr val="333333"/>
              </a:solidFill>
              <a:latin typeface="Tahoma"/>
              <a:ea typeface="Tahoma"/>
              <a:cs typeface="Tahoma"/>
            </a:defRPr>
          </a:pPr>
          <a:endParaRPr lang="th-TH"/>
        </a:p>
      </c:txPr>
    </c:legend>
    <c:plotVisOnly val="1"/>
    <c:dispBlanksAs val="gap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ahoma"/>
          <a:ea typeface="Tahoma"/>
          <a:cs typeface="Tahoma"/>
        </a:defRPr>
      </a:pPr>
      <a:endParaRPr lang="th-TH"/>
    </a:p>
  </c:txPr>
  <c:printSettings>
    <c:headerFooter/>
    <c:pageMargins b="0.75000000000000011" l="0.70000000000000007" r="0.70000000000000007" t="0.75000000000000011" header="0.30000000000000004" footer="0.30000000000000004"/>
    <c:pageSetup orientation="landscape" verticalDpi="0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th-TH"/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r>
              <a:rPr lang="en-US" sz="1400" b="0" i="0" u="none" strike="noStrike" baseline="0">
                <a:solidFill>
                  <a:srgbClr val="333333"/>
                </a:solidFill>
                <a:latin typeface="Tahoma"/>
                <a:ea typeface="Tahoma"/>
                <a:cs typeface="Tahoma"/>
              </a:rPr>
              <a:t>ปริมาณการใช้</a:t>
            </a:r>
            <a:r>
              <a:rPr lang="th-TH" sz="1400" b="0" i="0" u="none" strike="noStrike" baseline="0">
                <a:solidFill>
                  <a:srgbClr val="333333"/>
                </a:solidFill>
                <a:latin typeface="Tahoma"/>
                <a:ea typeface="Tahoma"/>
                <a:cs typeface="Tahoma"/>
              </a:rPr>
              <a:t>กระดาษ</a:t>
            </a:r>
            <a:r>
              <a:rPr lang="en-US" sz="1400" b="0" i="0" u="none" strike="noStrike" baseline="0">
                <a:solidFill>
                  <a:srgbClr val="333333"/>
                </a:solidFill>
                <a:latin typeface="Tahoma"/>
                <a:ea typeface="Tahoma"/>
                <a:cs typeface="Tahoma"/>
              </a:rPr>
              <a:t> พื้นที่(</a:t>
            </a:r>
            <a:r>
              <a:rPr lang="th-TH" sz="1400" b="0" i="0" u="none" strike="noStrike" baseline="0">
                <a:solidFill>
                  <a:srgbClr val="333333"/>
                </a:solidFill>
                <a:latin typeface="Tahoma"/>
                <a:ea typeface="Tahoma"/>
                <a:cs typeface="Tahoma"/>
              </a:rPr>
              <a:t>กิโลกรัม</a:t>
            </a:r>
            <a:r>
              <a:rPr lang="en-US" sz="1400" b="0" i="0" u="none" strike="noStrike" baseline="0">
                <a:solidFill>
                  <a:srgbClr val="333333"/>
                </a:solidFill>
                <a:latin typeface="Tahoma"/>
                <a:ea typeface="Tahoma"/>
                <a:cs typeface="Tahoma"/>
              </a:rPr>
              <a:t>/ตรม.)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r>
              <a:rPr lang="en-US" sz="1400" b="0" i="0" u="none" strike="noStrike" baseline="0">
                <a:solidFill>
                  <a:srgbClr val="333333"/>
                </a:solidFill>
                <a:latin typeface="Tahoma"/>
                <a:ea typeface="Tahoma"/>
                <a:cs typeface="Tahoma"/>
              </a:rPr>
              <a:t>อาคารสำนักงานอธิการบดี </a:t>
            </a:r>
          </a:p>
        </c:rich>
      </c:tx>
      <c:layout>
        <c:manualLayout>
          <c:xMode val="edge"/>
          <c:yMode val="edge"/>
          <c:x val="0.22696279453088541"/>
          <c:y val="2.6632941562451763E-2"/>
        </c:manualLayout>
      </c:layout>
      <c:spPr>
        <a:noFill/>
        <a:ln w="25400">
          <a:noFill/>
        </a:ln>
      </c:spPr>
    </c:title>
    <c:view3D>
      <c:depthPercent val="100"/>
      <c:perspective val="30"/>
    </c:view3D>
    <c:sideWall>
      <c:spPr>
        <a:noFill/>
        <a:ln w="25400">
          <a:noFill/>
        </a:ln>
      </c:spPr>
    </c:sideWall>
    <c:backWall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7.6487507157443901E-2"/>
          <c:y val="0.22300995024875619"/>
          <c:w val="0.91417273187635872"/>
          <c:h val="0.58947454329402849"/>
        </c:manualLayout>
      </c:layout>
      <c:bar3DChart>
        <c:barDir val="col"/>
        <c:grouping val="clustered"/>
        <c:ser>
          <c:idx val="0"/>
          <c:order val="0"/>
          <c:tx>
            <c:strRef>
              <c:f>'ปริมาณการปลดปล่อย GHGs กระดาษ'!$J$49</c:f>
              <c:strCache>
                <c:ptCount val="1"/>
                <c:pt idx="0">
                  <c:v>ปริมาณการใช้กระดาษ พื้นที่/(กิโลกรัม/ตรม.)</c:v>
                </c:pt>
              </c:strCache>
            </c:strRef>
          </c:tx>
          <c:spPr>
            <a:solidFill>
              <a:srgbClr val="00B050"/>
            </a:solidFill>
            <a:ln w="28575" cap="rnd">
              <a:solidFill>
                <a:srgbClr val="00B050"/>
              </a:solidFill>
              <a:round/>
            </a:ln>
            <a:effectLst/>
          </c:spPr>
          <c:dLbls>
            <c:spPr>
              <a:noFill/>
              <a:ln>
                <a:noFill/>
              </a:ln>
              <a:effectLst/>
            </c:spPr>
            <c:showVal val="1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numRef>
              <c:f>'ปริมาณการปลดปล่อย GHGs กระดาษ'!$I$50:$I$57</c:f>
              <c:numCache>
                <c:formatCode>mmm\-yy</c:formatCode>
                <c:ptCount val="8"/>
                <c:pt idx="0">
                  <c:v>21824</c:v>
                </c:pt>
                <c:pt idx="1">
                  <c:v>21855</c:v>
                </c:pt>
                <c:pt idx="2">
                  <c:v>21885</c:v>
                </c:pt>
                <c:pt idx="3">
                  <c:v>21916</c:v>
                </c:pt>
                <c:pt idx="4">
                  <c:v>21947</c:v>
                </c:pt>
                <c:pt idx="5">
                  <c:v>21976</c:v>
                </c:pt>
                <c:pt idx="6">
                  <c:v>22007</c:v>
                </c:pt>
                <c:pt idx="7">
                  <c:v>22037</c:v>
                </c:pt>
              </c:numCache>
            </c:numRef>
          </c:cat>
          <c:val>
            <c:numRef>
              <c:f>'ปริมาณการปลดปล่อย GHGs กระดาษ'!$J$50:$J$57</c:f>
              <c:numCache>
                <c:formatCode>#,##0.00</c:formatCode>
                <c:ptCount val="8"/>
                <c:pt idx="0">
                  <c:v>0</c:v>
                </c:pt>
                <c:pt idx="1">
                  <c:v>2.6050005312672941E-2</c:v>
                </c:pt>
                <c:pt idx="2">
                  <c:v>2.4845167681239625E-2</c:v>
                </c:pt>
                <c:pt idx="3">
                  <c:v>2.8013949640287771E-2</c:v>
                </c:pt>
                <c:pt idx="4">
                  <c:v>1.4748938018815716E-2</c:v>
                </c:pt>
                <c:pt idx="5">
                  <c:v>2.2950166021029336E-2</c:v>
                </c:pt>
                <c:pt idx="6">
                  <c:v>1.2852092971776426E-2</c:v>
                </c:pt>
                <c:pt idx="7">
                  <c:v>3.39843109020476E-2</c:v>
                </c:pt>
              </c:numCache>
            </c:numRef>
          </c:val>
        </c:ser>
        <c:dLbls/>
        <c:shape val="box"/>
        <c:axId val="121137024"/>
        <c:axId val="121138560"/>
        <c:axId val="0"/>
      </c:bar3DChart>
      <c:dateAx>
        <c:axId val="121137024"/>
        <c:scaling>
          <c:orientation val="minMax"/>
        </c:scaling>
        <c:axPos val="b"/>
        <c:numFmt formatCode="mmm\-yy" sourceLinked="0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Tahoma"/>
                <a:ea typeface="Tahoma"/>
                <a:cs typeface="Tahoma"/>
              </a:defRPr>
            </a:pPr>
            <a:endParaRPr lang="th-TH"/>
          </a:p>
        </c:txPr>
        <c:crossAx val="121138560"/>
        <c:crosses val="autoZero"/>
        <c:auto val="1"/>
        <c:lblOffset val="100"/>
        <c:baseTimeUnit val="months"/>
      </c:dateAx>
      <c:valAx>
        <c:axId val="121138560"/>
        <c:scaling>
          <c:orientation val="minMax"/>
        </c:scaling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0"/>
        <c:maj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Tahoma"/>
                <a:ea typeface="Tahoma"/>
                <a:cs typeface="Tahoma"/>
              </a:defRPr>
            </a:pPr>
            <a:endParaRPr lang="th-TH"/>
          </a:p>
        </c:txPr>
        <c:crossAx val="121137024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3534337526850766"/>
          <c:y val="0.88605015825227729"/>
          <c:w val="0.40917907014460531"/>
          <c:h val="5.3080370927898766E-2"/>
        </c:manualLayout>
      </c:layout>
      <c:spPr>
        <a:noFill/>
        <a:ln>
          <a:solidFill>
            <a:schemeClr val="tx1"/>
          </a:solidFill>
        </a:ln>
        <a:effectLst/>
      </c:spPr>
      <c:txPr>
        <a:bodyPr/>
        <a:lstStyle/>
        <a:p>
          <a:pPr>
            <a:defRPr sz="825" b="0" i="0" u="none" strike="noStrike" baseline="0">
              <a:solidFill>
                <a:srgbClr val="333333"/>
              </a:solidFill>
              <a:latin typeface="Tahoma"/>
              <a:ea typeface="Tahoma"/>
              <a:cs typeface="Tahoma"/>
            </a:defRPr>
          </a:pPr>
          <a:endParaRPr lang="th-TH"/>
        </a:p>
      </c:txPr>
    </c:legend>
    <c:plotVisOnly val="1"/>
    <c:dispBlanksAs val="gap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ahoma"/>
          <a:ea typeface="Tahoma"/>
          <a:cs typeface="Tahoma"/>
        </a:defRPr>
      </a:pPr>
      <a:endParaRPr lang="th-TH"/>
    </a:p>
  </c:txPr>
  <c:printSettings>
    <c:headerFooter/>
    <c:pageMargins b="0.75000000000000011" l="0.70000000000000007" r="0.70000000000000007" t="0.75000000000000011" header="0.30000000000000004" footer="0.30000000000000004"/>
    <c:pageSetup orientation="landscape" verticalDpi="0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th-TH"/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r>
              <a:rPr lang="en-US" sz="1400" b="0" i="0" u="none" strike="noStrike" baseline="0">
                <a:solidFill>
                  <a:srgbClr val="333333"/>
                </a:solidFill>
                <a:latin typeface="Tahoma"/>
                <a:ea typeface="Tahoma"/>
                <a:cs typeface="Tahoma"/>
              </a:rPr>
              <a:t>ปริมาณการปลดปล่อย GHGs </a:t>
            </a:r>
            <a:r>
              <a:rPr lang="th-TH" sz="1400" b="0" i="0" u="none" strike="noStrike" baseline="0">
                <a:solidFill>
                  <a:srgbClr val="333333"/>
                </a:solidFill>
                <a:latin typeface="Tahoma"/>
                <a:ea typeface="Tahoma"/>
                <a:cs typeface="Tahoma"/>
              </a:rPr>
              <a:t>บุคลากรภายนอก สนอ.</a:t>
            </a:r>
            <a:r>
              <a:rPr lang="en-US" sz="1400" b="0" i="0" u="none" strike="noStrike" baseline="0">
                <a:solidFill>
                  <a:srgbClr val="333333"/>
                </a:solidFill>
                <a:latin typeface="Tahoma"/>
                <a:ea typeface="Tahoma"/>
                <a:cs typeface="Tahoma"/>
              </a:rPr>
              <a:t> (kgCO2)  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r>
              <a:rPr lang="en-US" sz="1400" b="0" i="0" u="none" strike="noStrike" baseline="0">
                <a:solidFill>
                  <a:srgbClr val="333333"/>
                </a:solidFill>
                <a:latin typeface="Tahoma"/>
                <a:ea typeface="Tahoma"/>
                <a:cs typeface="Tahoma"/>
              </a:rPr>
              <a:t>อาคารสำนักงานอธิการบดี </a:t>
            </a:r>
          </a:p>
        </c:rich>
      </c:tx>
      <c:spPr>
        <a:noFill/>
        <a:ln w="25400">
          <a:noFill/>
        </a:ln>
      </c:spPr>
    </c:title>
    <c:view3D>
      <c:depthPercent val="100"/>
      <c:perspective val="30"/>
    </c:view3D>
    <c:sideWall>
      <c:spPr>
        <a:noFill/>
        <a:ln w="25400">
          <a:noFill/>
        </a:ln>
      </c:spPr>
    </c:sideWall>
    <c:backWall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7.8668755826176634E-2"/>
          <c:y val="0.22300995024875619"/>
          <c:w val="0.92034286016514943"/>
          <c:h val="0.58947454329402849"/>
        </c:manualLayout>
      </c:layout>
      <c:bar3DChart>
        <c:barDir val="col"/>
        <c:grouping val="clustered"/>
        <c:ser>
          <c:idx val="0"/>
          <c:order val="0"/>
          <c:tx>
            <c:strRef>
              <c:f>'ปริมาณการปลดปล่อย GHGs กระดาษ'!$J$82</c:f>
              <c:strCache>
                <c:ptCount val="1"/>
                <c:pt idx="0">
                  <c:v>ปริมาณการปลดปล่อย GHGs บุคลากรภายนอก สนอ. (kgCO2)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dLbls>
            <c:spPr>
              <a:noFill/>
              <a:ln>
                <a:noFill/>
              </a:ln>
              <a:effectLst/>
            </c:spPr>
            <c:showVal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'ปริมาณการปลดปล่อย GHGs กระดาษ'!$I$83:$I$90</c:f>
              <c:numCache>
                <c:formatCode>mmm\-yy</c:formatCode>
                <c:ptCount val="8"/>
                <c:pt idx="0">
                  <c:v>21824</c:v>
                </c:pt>
                <c:pt idx="1">
                  <c:v>21855</c:v>
                </c:pt>
                <c:pt idx="2">
                  <c:v>21885</c:v>
                </c:pt>
                <c:pt idx="3">
                  <c:v>21916</c:v>
                </c:pt>
                <c:pt idx="4">
                  <c:v>21947</c:v>
                </c:pt>
                <c:pt idx="5">
                  <c:v>21976</c:v>
                </c:pt>
                <c:pt idx="6">
                  <c:v>22007</c:v>
                </c:pt>
                <c:pt idx="7">
                  <c:v>22037</c:v>
                </c:pt>
              </c:numCache>
            </c:numRef>
          </c:cat>
          <c:val>
            <c:numRef>
              <c:f>'ปริมาณการปลดปล่อย GHGs กระดาษ'!$J$83:$J$90</c:f>
              <c:numCache>
                <c:formatCode>#,##0.00</c:formatCode>
                <c:ptCount val="8"/>
                <c:pt idx="0">
                  <c:v>0</c:v>
                </c:pt>
                <c:pt idx="1">
                  <c:v>235.36179800000002</c:v>
                </c:pt>
                <c:pt idx="2">
                  <c:v>224.47609000000003</c:v>
                </c:pt>
                <c:pt idx="3">
                  <c:v>253.10603500000002</c:v>
                </c:pt>
                <c:pt idx="4">
                  <c:v>133.25665499999999</c:v>
                </c:pt>
                <c:pt idx="5">
                  <c:v>207.35475000000005</c:v>
                </c:pt>
                <c:pt idx="6">
                  <c:v>116.11866000000001</c:v>
                </c:pt>
                <c:pt idx="7">
                  <c:v>307.04824900000006</c:v>
                </c:pt>
              </c:numCache>
            </c:numRef>
          </c:val>
        </c:ser>
        <c:dLbls/>
        <c:shape val="box"/>
        <c:axId val="121196544"/>
        <c:axId val="121198080"/>
        <c:axId val="0"/>
      </c:bar3DChart>
      <c:dateAx>
        <c:axId val="121196544"/>
        <c:scaling>
          <c:orientation val="minMax"/>
        </c:scaling>
        <c:axPos val="b"/>
        <c:numFmt formatCode="mmm\-yy" sourceLinked="0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Tahoma"/>
                <a:ea typeface="Tahoma"/>
                <a:cs typeface="Tahoma"/>
              </a:defRPr>
            </a:pPr>
            <a:endParaRPr lang="th-TH"/>
          </a:p>
        </c:txPr>
        <c:crossAx val="121198080"/>
        <c:crosses val="autoZero"/>
        <c:auto val="1"/>
        <c:lblOffset val="100"/>
        <c:baseTimeUnit val="months"/>
      </c:dateAx>
      <c:valAx>
        <c:axId val="121198080"/>
        <c:scaling>
          <c:orientation val="minMax"/>
        </c:scaling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0"/>
        <c:maj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Tahoma"/>
                <a:ea typeface="Tahoma"/>
                <a:cs typeface="Tahoma"/>
              </a:defRPr>
            </a:pPr>
            <a:endParaRPr lang="th-TH"/>
          </a:p>
        </c:txPr>
        <c:crossAx val="121196544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5557841951116317"/>
          <c:y val="0.88604997417491493"/>
          <c:w val="0.47316306022200638"/>
          <c:h val="5.3080300203438464E-2"/>
        </c:manualLayout>
      </c:layout>
      <c:spPr>
        <a:noFill/>
        <a:ln>
          <a:solidFill>
            <a:schemeClr val="tx1"/>
          </a:solidFill>
        </a:ln>
        <a:effectLst/>
      </c:spPr>
      <c:txPr>
        <a:bodyPr/>
        <a:lstStyle/>
        <a:p>
          <a:pPr>
            <a:defRPr sz="825" b="0" i="0" u="none" strike="noStrike" baseline="0">
              <a:solidFill>
                <a:srgbClr val="333333"/>
              </a:solidFill>
              <a:latin typeface="Tahoma"/>
              <a:ea typeface="Tahoma"/>
              <a:cs typeface="Tahoma"/>
            </a:defRPr>
          </a:pPr>
          <a:endParaRPr lang="th-TH"/>
        </a:p>
      </c:txPr>
    </c:legend>
    <c:plotVisOnly val="1"/>
    <c:dispBlanksAs val="gap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ahoma"/>
          <a:ea typeface="Tahoma"/>
          <a:cs typeface="Tahoma"/>
        </a:defRPr>
      </a:pPr>
      <a:endParaRPr lang="th-TH"/>
    </a:p>
  </c:txPr>
  <c:printSettings>
    <c:headerFooter/>
    <c:pageMargins b="0.75000000000000011" l="0.70000000000000007" r="0.70000000000000007" t="0.75000000000000011" header="0.30000000000000004" footer="0.30000000000000004"/>
    <c:pageSetup orientation="landscape" verticalDpi="0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th-TH"/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r>
              <a:rPr lang="en-US" sz="1400" b="0" i="0" u="none" strike="noStrike" baseline="0">
                <a:solidFill>
                  <a:srgbClr val="333333"/>
                </a:solidFill>
                <a:latin typeface="Tahoma"/>
                <a:ea typeface="Tahoma"/>
                <a:cs typeface="Tahoma"/>
              </a:rPr>
              <a:t>ปริมาณการใช้</a:t>
            </a:r>
            <a:r>
              <a:rPr lang="th-TH" sz="1400" b="0" i="0" u="none" strike="noStrike" baseline="0">
                <a:solidFill>
                  <a:srgbClr val="333333"/>
                </a:solidFill>
                <a:latin typeface="Tahoma"/>
                <a:ea typeface="Tahoma"/>
                <a:cs typeface="Tahoma"/>
              </a:rPr>
              <a:t>กระดาษ</a:t>
            </a:r>
            <a:r>
              <a:rPr lang="en-US" sz="1400" b="0" i="0" u="none" strike="noStrike" baseline="0">
                <a:solidFill>
                  <a:srgbClr val="333333"/>
                </a:solidFill>
                <a:latin typeface="Tahoma"/>
                <a:ea typeface="Tahoma"/>
                <a:cs typeface="Tahoma"/>
              </a:rPr>
              <a:t> คน/(</a:t>
            </a:r>
            <a:r>
              <a:rPr lang="th-TH" sz="1400" b="0" i="0" u="none" strike="noStrike" baseline="0">
                <a:solidFill>
                  <a:srgbClr val="333333"/>
                </a:solidFill>
                <a:latin typeface="Tahoma"/>
                <a:ea typeface="Tahoma"/>
                <a:cs typeface="Tahoma"/>
              </a:rPr>
              <a:t>กิโลกรัม</a:t>
            </a:r>
            <a:r>
              <a:rPr lang="en-US" sz="1400" b="0" i="0" u="none" strike="noStrike" baseline="0">
                <a:solidFill>
                  <a:srgbClr val="333333"/>
                </a:solidFill>
                <a:latin typeface="Tahoma"/>
                <a:ea typeface="Tahoma"/>
                <a:cs typeface="Tahoma"/>
              </a:rPr>
              <a:t>) 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r>
              <a:rPr lang="en-US" sz="1400" b="0" i="0" u="none" strike="noStrike" baseline="0">
                <a:solidFill>
                  <a:srgbClr val="333333"/>
                </a:solidFill>
                <a:latin typeface="Tahoma"/>
                <a:ea typeface="Tahoma"/>
                <a:cs typeface="Tahoma"/>
              </a:rPr>
              <a:t>อาคารสำนักงานอธิการบดี </a:t>
            </a:r>
          </a:p>
        </c:rich>
      </c:tx>
      <c:layout>
        <c:manualLayout>
          <c:xMode val="edge"/>
          <c:yMode val="edge"/>
          <c:x val="0.29156861382238952"/>
          <c:y val="2.6137317400944118E-2"/>
        </c:manualLayout>
      </c:layout>
      <c:spPr>
        <a:noFill/>
        <a:ln w="25400">
          <a:noFill/>
        </a:ln>
      </c:spPr>
    </c:title>
    <c:view3D>
      <c:depthPercent val="100"/>
      <c:perspective val="30"/>
    </c:view3D>
    <c:sideWall>
      <c:spPr>
        <a:noFill/>
        <a:ln w="25400">
          <a:noFill/>
        </a:ln>
      </c:spPr>
    </c:sideWall>
    <c:backWall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6.5978890091449777E-2"/>
          <c:y val="0.22300995024875619"/>
          <c:w val="0.92678307235555213"/>
          <c:h val="0.58947454329402849"/>
        </c:manualLayout>
      </c:layout>
      <c:bar3DChart>
        <c:barDir val="col"/>
        <c:grouping val="clustered"/>
        <c:ser>
          <c:idx val="0"/>
          <c:order val="0"/>
          <c:tx>
            <c:strRef>
              <c:f>'ปริมาณการปลดปล่อย GHGs กระดาษ'!$J$96</c:f>
              <c:strCache>
                <c:ptCount val="1"/>
                <c:pt idx="0">
                  <c:v>ปริมาณการใช้กระดาษ  คน/(กิโลกรัม)</c:v>
                </c:pt>
              </c:strCache>
            </c:strRef>
          </c:tx>
          <c:spPr>
            <a:solidFill>
              <a:srgbClr val="C00000"/>
            </a:solidFill>
            <a:ln w="28575" cap="rnd">
              <a:solidFill>
                <a:srgbClr val="C00000"/>
              </a:solidFill>
              <a:round/>
            </a:ln>
            <a:effectLst/>
          </c:spPr>
          <c:dLbls>
            <c:spPr>
              <a:noFill/>
              <a:ln>
                <a:noFill/>
              </a:ln>
              <a:effectLst/>
            </c:spPr>
            <c:showVal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'ปริมาณการปลดปล่อย GHGs กระดาษ'!$I$97:$I$104</c:f>
              <c:numCache>
                <c:formatCode>mmm\-yy</c:formatCode>
                <c:ptCount val="8"/>
                <c:pt idx="0">
                  <c:v>21824</c:v>
                </c:pt>
                <c:pt idx="1">
                  <c:v>21855</c:v>
                </c:pt>
                <c:pt idx="2">
                  <c:v>21885</c:v>
                </c:pt>
                <c:pt idx="3">
                  <c:v>21916</c:v>
                </c:pt>
                <c:pt idx="4">
                  <c:v>21947</c:v>
                </c:pt>
                <c:pt idx="5">
                  <c:v>21976</c:v>
                </c:pt>
                <c:pt idx="6">
                  <c:v>22007</c:v>
                </c:pt>
                <c:pt idx="7">
                  <c:v>22037</c:v>
                </c:pt>
              </c:numCache>
            </c:numRef>
          </c:cat>
          <c:val>
            <c:numRef>
              <c:f>'ปริมาณการปลดปล่อย GHGs กระดาษ'!$J$97:$J$104</c:f>
              <c:numCache>
                <c:formatCode>#,##0.00</c:formatCode>
                <c:ptCount val="8"/>
                <c:pt idx="0">
                  <c:v>0</c:v>
                </c:pt>
                <c:pt idx="1">
                  <c:v>0.58840449500000003</c:v>
                </c:pt>
                <c:pt idx="2">
                  <c:v>0.56119022500000004</c:v>
                </c:pt>
                <c:pt idx="3">
                  <c:v>0.63276508750000005</c:v>
                </c:pt>
                <c:pt idx="4">
                  <c:v>0.33314163749999998</c:v>
                </c:pt>
                <c:pt idx="5">
                  <c:v>0.51838687500000014</c:v>
                </c:pt>
                <c:pt idx="6">
                  <c:v>0.29029664999999999</c:v>
                </c:pt>
                <c:pt idx="7">
                  <c:v>0.76762062250000018</c:v>
                </c:pt>
              </c:numCache>
            </c:numRef>
          </c:val>
        </c:ser>
        <c:dLbls/>
        <c:shape val="box"/>
        <c:axId val="121243520"/>
        <c:axId val="121245056"/>
        <c:axId val="0"/>
      </c:bar3DChart>
      <c:dateAx>
        <c:axId val="121243520"/>
        <c:scaling>
          <c:orientation val="minMax"/>
        </c:scaling>
        <c:axPos val="b"/>
        <c:numFmt formatCode="mmm\-yy" sourceLinked="0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Tahoma"/>
                <a:ea typeface="Tahoma"/>
                <a:cs typeface="Tahoma"/>
              </a:defRPr>
            </a:pPr>
            <a:endParaRPr lang="th-TH"/>
          </a:p>
        </c:txPr>
        <c:crossAx val="121245056"/>
        <c:crosses val="autoZero"/>
        <c:auto val="1"/>
        <c:lblOffset val="100"/>
        <c:baseTimeUnit val="months"/>
      </c:dateAx>
      <c:valAx>
        <c:axId val="121245056"/>
        <c:scaling>
          <c:orientation val="minMax"/>
        </c:scaling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0"/>
        <c:maj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Tahoma"/>
                <a:ea typeface="Tahoma"/>
                <a:cs typeface="Tahoma"/>
              </a:defRPr>
            </a:pPr>
            <a:endParaRPr lang="th-TH"/>
          </a:p>
        </c:txPr>
        <c:crossAx val="121243520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3534337526850766"/>
          <c:y val="0.88605018411515557"/>
          <c:w val="0.32931358044304998"/>
          <c:h val="5.3080229573891032E-2"/>
        </c:manualLayout>
      </c:layout>
      <c:spPr>
        <a:noFill/>
        <a:ln>
          <a:solidFill>
            <a:schemeClr val="tx1"/>
          </a:solidFill>
        </a:ln>
        <a:effectLst/>
      </c:spPr>
      <c:txPr>
        <a:bodyPr/>
        <a:lstStyle/>
        <a:p>
          <a:pPr>
            <a:defRPr sz="825" b="0" i="0" u="none" strike="noStrike" baseline="0">
              <a:solidFill>
                <a:srgbClr val="333333"/>
              </a:solidFill>
              <a:latin typeface="Tahoma"/>
              <a:ea typeface="Tahoma"/>
              <a:cs typeface="Tahoma"/>
            </a:defRPr>
          </a:pPr>
          <a:endParaRPr lang="th-TH"/>
        </a:p>
      </c:txPr>
    </c:legend>
    <c:plotVisOnly val="1"/>
    <c:dispBlanksAs val="gap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ahoma"/>
          <a:ea typeface="Tahoma"/>
          <a:cs typeface="Tahoma"/>
        </a:defRPr>
      </a:pPr>
      <a:endParaRPr lang="th-TH"/>
    </a:p>
  </c:txPr>
  <c:printSettings>
    <c:headerFooter/>
    <c:pageMargins b="0.75000000000000011" l="0.70000000000000007" r="0.70000000000000007" t="0.75000000000000011" header="0.30000000000000004" footer="0.30000000000000004"/>
    <c:pageSetup orientation="landscape" verticalDpi="0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th-TH"/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r>
              <a:rPr lang="en-US" sz="1400" b="0" i="0" u="none" strike="noStrike" baseline="0">
                <a:solidFill>
                  <a:srgbClr val="333333"/>
                </a:solidFill>
                <a:latin typeface="Tahoma"/>
                <a:ea typeface="Tahoma"/>
                <a:cs typeface="Tahoma"/>
              </a:rPr>
              <a:t>ปริมาณการใช้</a:t>
            </a:r>
            <a:r>
              <a:rPr lang="th-TH" sz="1400" b="0" i="0" u="none" strike="noStrike" baseline="0">
                <a:solidFill>
                  <a:srgbClr val="333333"/>
                </a:solidFill>
                <a:latin typeface="Tahoma"/>
                <a:ea typeface="Tahoma"/>
                <a:cs typeface="Tahoma"/>
              </a:rPr>
              <a:t>กระดาษ</a:t>
            </a:r>
            <a:r>
              <a:rPr lang="en-US" sz="1400" b="0" i="0" u="none" strike="noStrike" baseline="0">
                <a:solidFill>
                  <a:srgbClr val="333333"/>
                </a:solidFill>
                <a:latin typeface="Tahoma"/>
                <a:ea typeface="Tahoma"/>
                <a:cs typeface="Tahoma"/>
              </a:rPr>
              <a:t>  พื้นที่(</a:t>
            </a:r>
            <a:r>
              <a:rPr lang="th-TH" sz="1400" b="0" i="0" u="none" strike="noStrike" baseline="0">
                <a:solidFill>
                  <a:srgbClr val="333333"/>
                </a:solidFill>
                <a:latin typeface="Tahoma"/>
                <a:ea typeface="Tahoma"/>
                <a:cs typeface="Tahoma"/>
              </a:rPr>
              <a:t>กิโลกรัม</a:t>
            </a:r>
            <a:r>
              <a:rPr lang="en-US" sz="1400" b="0" i="0" u="none" strike="noStrike" baseline="0">
                <a:solidFill>
                  <a:srgbClr val="333333"/>
                </a:solidFill>
                <a:latin typeface="Tahoma"/>
                <a:ea typeface="Tahoma"/>
                <a:cs typeface="Tahoma"/>
              </a:rPr>
              <a:t>/ตรม.)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r>
              <a:rPr lang="en-US" sz="1400" b="0" i="0" u="none" strike="noStrike" baseline="0">
                <a:solidFill>
                  <a:srgbClr val="333333"/>
                </a:solidFill>
                <a:latin typeface="Tahoma"/>
                <a:ea typeface="Tahoma"/>
                <a:cs typeface="Tahoma"/>
              </a:rPr>
              <a:t>อาคารสำนักงานอธิการบดี </a:t>
            </a:r>
          </a:p>
        </c:rich>
      </c:tx>
      <c:layout>
        <c:manualLayout>
          <c:xMode val="edge"/>
          <c:yMode val="edge"/>
          <c:x val="0.17441970920091485"/>
          <c:y val="2.9696667052647834E-2"/>
        </c:manualLayout>
      </c:layout>
      <c:spPr>
        <a:noFill/>
        <a:ln w="25400">
          <a:noFill/>
        </a:ln>
      </c:spPr>
    </c:title>
    <c:view3D>
      <c:depthPercent val="100"/>
      <c:perspective val="30"/>
    </c:view3D>
    <c:sideWall>
      <c:spPr>
        <a:noFill/>
        <a:ln w="25400">
          <a:noFill/>
        </a:ln>
      </c:spPr>
    </c:sideWall>
    <c:backWall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7.2284060331046285E-2"/>
          <c:y val="0.22300995024875619"/>
          <c:w val="0.92257962552915451"/>
          <c:h val="0.58947454329402849"/>
        </c:manualLayout>
      </c:layout>
      <c:bar3DChart>
        <c:barDir val="col"/>
        <c:grouping val="clustered"/>
        <c:ser>
          <c:idx val="0"/>
          <c:order val="0"/>
          <c:tx>
            <c:strRef>
              <c:f>'ปริมาณการปลดปล่อย GHGs กระดาษ'!$J$112</c:f>
              <c:strCache>
                <c:ptCount val="1"/>
                <c:pt idx="0">
                  <c:v>ปริมาณการใช้กระดาษ  พื้นที่/(กิโลกรัม/ตรม.)</c:v>
                </c:pt>
              </c:strCache>
            </c:strRef>
          </c:tx>
          <c:spPr>
            <a:solidFill>
              <a:srgbClr val="00B050"/>
            </a:solidFill>
            <a:ln w="28575" cap="rnd">
              <a:solidFill>
                <a:srgbClr val="00B050"/>
              </a:solidFill>
              <a:round/>
            </a:ln>
            <a:effectLst/>
          </c:spPr>
          <c:dLbls>
            <c:spPr>
              <a:noFill/>
              <a:ln>
                <a:noFill/>
              </a:ln>
              <a:effectLst/>
            </c:spPr>
            <c:showVal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'ปริมาณการปลดปล่อย GHGs กระดาษ'!$I$113:$I$120</c:f>
              <c:numCache>
                <c:formatCode>mmm\-yy</c:formatCode>
                <c:ptCount val="8"/>
                <c:pt idx="0">
                  <c:v>21824</c:v>
                </c:pt>
                <c:pt idx="1">
                  <c:v>21855</c:v>
                </c:pt>
                <c:pt idx="2">
                  <c:v>21885</c:v>
                </c:pt>
                <c:pt idx="3">
                  <c:v>21916</c:v>
                </c:pt>
                <c:pt idx="4">
                  <c:v>21947</c:v>
                </c:pt>
                <c:pt idx="5">
                  <c:v>21976</c:v>
                </c:pt>
                <c:pt idx="6">
                  <c:v>22007</c:v>
                </c:pt>
                <c:pt idx="7">
                  <c:v>22037</c:v>
                </c:pt>
              </c:numCache>
            </c:numRef>
          </c:cat>
          <c:val>
            <c:numRef>
              <c:f>'ปริมาณการปลดปล่อย GHGs กระดาษ'!$J$113:$J$120</c:f>
              <c:numCache>
                <c:formatCode>#,##0.00</c:formatCode>
                <c:ptCount val="8"/>
                <c:pt idx="0">
                  <c:v>0</c:v>
                </c:pt>
                <c:pt idx="1">
                  <c:v>2.6050005312672941E-2</c:v>
                </c:pt>
                <c:pt idx="2">
                  <c:v>2.4845167681239625E-2</c:v>
                </c:pt>
                <c:pt idx="3">
                  <c:v>2.8013949640287771E-2</c:v>
                </c:pt>
                <c:pt idx="4">
                  <c:v>1.4748938018815716E-2</c:v>
                </c:pt>
                <c:pt idx="5">
                  <c:v>2.2950166021029336E-2</c:v>
                </c:pt>
                <c:pt idx="6">
                  <c:v>1.2852092971776426E-2</c:v>
                </c:pt>
                <c:pt idx="7">
                  <c:v>3.39843109020476E-2</c:v>
                </c:pt>
              </c:numCache>
            </c:numRef>
          </c:val>
        </c:ser>
        <c:dLbls/>
        <c:shape val="box"/>
        <c:axId val="121335808"/>
        <c:axId val="121337344"/>
        <c:axId val="0"/>
      </c:bar3DChart>
      <c:dateAx>
        <c:axId val="121335808"/>
        <c:scaling>
          <c:orientation val="minMax"/>
        </c:scaling>
        <c:axPos val="b"/>
        <c:numFmt formatCode="mmm\-yy" sourceLinked="0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Tahoma"/>
                <a:ea typeface="Tahoma"/>
                <a:cs typeface="Tahoma"/>
              </a:defRPr>
            </a:pPr>
            <a:endParaRPr lang="th-TH"/>
          </a:p>
        </c:txPr>
        <c:crossAx val="121337344"/>
        <c:crosses val="autoZero"/>
        <c:auto val="1"/>
        <c:lblOffset val="100"/>
        <c:baseTimeUnit val="months"/>
      </c:dateAx>
      <c:valAx>
        <c:axId val="121337344"/>
        <c:scaling>
          <c:orientation val="minMax"/>
        </c:scaling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0"/>
        <c:maj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Tahoma"/>
                <a:ea typeface="Tahoma"/>
                <a:cs typeface="Tahoma"/>
              </a:defRPr>
            </a:pPr>
            <a:endParaRPr lang="th-TH"/>
          </a:p>
        </c:txPr>
        <c:crossAx val="121335808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3534337526850766"/>
          <c:y val="0.88605015825227729"/>
          <c:w val="0.40917907014460531"/>
          <c:h val="5.3080370927898766E-2"/>
        </c:manualLayout>
      </c:layout>
      <c:spPr>
        <a:noFill/>
        <a:ln>
          <a:solidFill>
            <a:schemeClr val="tx1"/>
          </a:solidFill>
        </a:ln>
        <a:effectLst/>
      </c:spPr>
      <c:txPr>
        <a:bodyPr/>
        <a:lstStyle/>
        <a:p>
          <a:pPr>
            <a:defRPr sz="825" b="0" i="0" u="none" strike="noStrike" baseline="0">
              <a:solidFill>
                <a:srgbClr val="333333"/>
              </a:solidFill>
              <a:latin typeface="Tahoma"/>
              <a:ea typeface="Tahoma"/>
              <a:cs typeface="Tahoma"/>
            </a:defRPr>
          </a:pPr>
          <a:endParaRPr lang="th-TH"/>
        </a:p>
      </c:txPr>
    </c:legend>
    <c:plotVisOnly val="1"/>
    <c:dispBlanksAs val="gap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ahoma"/>
          <a:ea typeface="Tahoma"/>
          <a:cs typeface="Tahoma"/>
        </a:defRPr>
      </a:pPr>
      <a:endParaRPr lang="th-TH"/>
    </a:p>
  </c:txPr>
  <c:printSettings>
    <c:headerFooter/>
    <c:pageMargins b="0.75000000000000011" l="0.70000000000000007" r="0.70000000000000007" t="0.75000000000000011" header="0.30000000000000004" footer="0.30000000000000004"/>
    <c:pageSetup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th-TH"/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r>
              <a:rPr lang="en-US" sz="1400" b="0" i="0" u="none" strike="noStrike" baseline="0">
                <a:solidFill>
                  <a:srgbClr val="333333"/>
                </a:solidFill>
                <a:latin typeface="Tahoma"/>
                <a:ea typeface="Tahoma"/>
                <a:cs typeface="Tahoma"/>
              </a:rPr>
              <a:t>ปริมาณการใช้ไฟฟ้า คน/(kWh) 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r>
              <a:rPr lang="en-US" sz="1400" b="0" i="0" u="none" strike="noStrike" baseline="0">
                <a:solidFill>
                  <a:srgbClr val="333333"/>
                </a:solidFill>
                <a:latin typeface="Tahoma"/>
                <a:ea typeface="Tahoma"/>
                <a:cs typeface="Tahoma"/>
              </a:rPr>
              <a:t>อาคารสำนักงานอธิการบดี </a:t>
            </a:r>
          </a:p>
        </c:rich>
      </c:tx>
      <c:layout>
        <c:manualLayout>
          <c:xMode val="edge"/>
          <c:yMode val="edge"/>
          <c:x val="0.3104841237426747"/>
          <c:y val="2.3056602675127717E-2"/>
        </c:manualLayout>
      </c:layout>
      <c:spPr>
        <a:noFill/>
        <a:ln w="25400">
          <a:noFill/>
        </a:ln>
      </c:spPr>
    </c:title>
    <c:view3D>
      <c:depthPercent val="100"/>
      <c:perspective val="30"/>
    </c:view3D>
    <c:sideWall>
      <c:spPr>
        <a:noFill/>
        <a:ln w="25400">
          <a:noFill/>
        </a:ln>
      </c:spPr>
    </c:sideWall>
    <c:backWall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0.14164099891925275"/>
          <c:y val="0.22300995024875619"/>
          <c:w val="0.81329004042561903"/>
          <c:h val="0.58947454329402849"/>
        </c:manualLayout>
      </c:layout>
      <c:bar3DChart>
        <c:barDir val="col"/>
        <c:grouping val="clustered"/>
        <c:ser>
          <c:idx val="0"/>
          <c:order val="0"/>
          <c:tx>
            <c:strRef>
              <c:f>'ปริมาณการปลดปล่อย GHGs ไฟฟ้า '!$J$33</c:f>
              <c:strCache>
                <c:ptCount val="1"/>
                <c:pt idx="0">
                  <c:v>ปริมาณการใช้ไฟฟ้า คน/(kWh)</c:v>
                </c:pt>
              </c:strCache>
            </c:strRef>
          </c:tx>
          <c:spPr>
            <a:solidFill>
              <a:srgbClr val="C00000"/>
            </a:solidFill>
            <a:ln w="28575" cap="rnd">
              <a:solidFill>
                <a:srgbClr val="C00000"/>
              </a:solidFill>
              <a:round/>
            </a:ln>
            <a:effectLst/>
          </c:spPr>
          <c:dLbls>
            <c:spPr>
              <a:noFill/>
              <a:ln w="25400">
                <a:noFill/>
              </a:ln>
            </c:spPr>
            <c:showVal val="1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'ปริมาณการปลดปล่อย GHGs ไฟฟ้า '!$I$34:$I$40</c:f>
              <c:numCache>
                <c:formatCode>mmm\-yy</c:formatCode>
                <c:ptCount val="7"/>
                <c:pt idx="0">
                  <c:v>21824</c:v>
                </c:pt>
                <c:pt idx="1">
                  <c:v>21855</c:v>
                </c:pt>
                <c:pt idx="2">
                  <c:v>21885</c:v>
                </c:pt>
                <c:pt idx="3">
                  <c:v>21916</c:v>
                </c:pt>
                <c:pt idx="4">
                  <c:v>21947</c:v>
                </c:pt>
                <c:pt idx="5">
                  <c:v>21976</c:v>
                </c:pt>
                <c:pt idx="6">
                  <c:v>22007</c:v>
                </c:pt>
              </c:numCache>
            </c:numRef>
          </c:cat>
          <c:val>
            <c:numRef>
              <c:f>'ปริมาณการปลดปล่อย GHGs ไฟฟ้า '!$J$34:$J$40</c:f>
              <c:numCache>
                <c:formatCode>#,##0.00</c:formatCode>
                <c:ptCount val="7"/>
                <c:pt idx="0">
                  <c:v>87.603505080000019</c:v>
                </c:pt>
                <c:pt idx="1">
                  <c:v>83.058434550000001</c:v>
                </c:pt>
                <c:pt idx="2">
                  <c:v>44.136615250000006</c:v>
                </c:pt>
                <c:pt idx="3">
                  <c:v>42.892590650000002</c:v>
                </c:pt>
                <c:pt idx="4">
                  <c:v>48.563115510000053</c:v>
                </c:pt>
                <c:pt idx="5">
                  <c:v>67.299540489999956</c:v>
                </c:pt>
                <c:pt idx="6">
                  <c:v>66.247846210000006</c:v>
                </c:pt>
              </c:numCache>
            </c:numRef>
          </c:val>
        </c:ser>
        <c:dLbls/>
        <c:shape val="box"/>
        <c:axId val="110713856"/>
        <c:axId val="110715648"/>
        <c:axId val="0"/>
      </c:bar3DChart>
      <c:dateAx>
        <c:axId val="110713856"/>
        <c:scaling>
          <c:orientation val="minMax"/>
        </c:scaling>
        <c:axPos val="b"/>
        <c:numFmt formatCode="mmm\-yy" sourceLinked="0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Tahoma"/>
                <a:ea typeface="Tahoma"/>
                <a:cs typeface="Tahoma"/>
              </a:defRPr>
            </a:pPr>
            <a:endParaRPr lang="th-TH"/>
          </a:p>
        </c:txPr>
        <c:crossAx val="110715648"/>
        <c:crosses val="autoZero"/>
        <c:auto val="1"/>
        <c:lblOffset val="100"/>
        <c:baseTimeUnit val="months"/>
      </c:dateAx>
      <c:valAx>
        <c:axId val="110715648"/>
        <c:scaling>
          <c:orientation val="minMax"/>
        </c:scaling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0"/>
        <c:maj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Tahoma"/>
                <a:ea typeface="Tahoma"/>
                <a:cs typeface="Tahoma"/>
              </a:defRPr>
            </a:pPr>
            <a:endParaRPr lang="th-TH"/>
          </a:p>
        </c:txPr>
        <c:crossAx val="11071385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3534331278553992"/>
          <c:y val="0.88605018411515557"/>
          <c:w val="0.32931353273241332"/>
          <c:h val="5.3080229573891032E-2"/>
        </c:manualLayout>
      </c:layout>
      <c:spPr>
        <a:noFill/>
        <a:ln>
          <a:solidFill>
            <a:schemeClr val="tx1"/>
          </a:solidFill>
        </a:ln>
        <a:effectLst/>
      </c:spPr>
      <c:txPr>
        <a:bodyPr/>
        <a:lstStyle/>
        <a:p>
          <a:pPr>
            <a:defRPr sz="825" b="0" i="0" u="none" strike="noStrike" baseline="0">
              <a:solidFill>
                <a:srgbClr val="333333"/>
              </a:solidFill>
              <a:latin typeface="Tahoma"/>
              <a:ea typeface="Tahoma"/>
              <a:cs typeface="Tahoma"/>
            </a:defRPr>
          </a:pPr>
          <a:endParaRPr lang="th-TH"/>
        </a:p>
      </c:txPr>
    </c:legend>
    <c:plotVisOnly val="1"/>
    <c:dispBlanksAs val="gap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ahoma"/>
          <a:ea typeface="Tahoma"/>
          <a:cs typeface="Tahoma"/>
        </a:defRPr>
      </a:pPr>
      <a:endParaRPr lang="th-TH"/>
    </a:p>
  </c:txPr>
  <c:printSettings>
    <c:headerFooter/>
    <c:pageMargins b="0.75000000000000011" l="0.70000000000000007" r="0.70000000000000007" t="0.75000000000000011" header="0.30000000000000004" footer="0.30000000000000004"/>
    <c:pageSetup orientation="landscape" verticalDpi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th-TH"/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r>
              <a:rPr lang="en-US" sz="1400" b="0" i="0" u="none" strike="noStrike" baseline="0">
                <a:solidFill>
                  <a:srgbClr val="333333"/>
                </a:solidFill>
                <a:latin typeface="Tahoma"/>
                <a:ea typeface="Tahoma"/>
                <a:cs typeface="Tahoma"/>
              </a:rPr>
              <a:t>ปริมาณการใช้ไฟฟ้า พื้นที่(kWh/ตรม.)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r>
              <a:rPr lang="en-US" sz="1400" b="0" i="0" u="none" strike="noStrike" baseline="0">
                <a:solidFill>
                  <a:srgbClr val="333333"/>
                </a:solidFill>
                <a:latin typeface="Tahoma"/>
                <a:ea typeface="Tahoma"/>
                <a:cs typeface="Tahoma"/>
              </a:rPr>
              <a:t>อาคารสำนักงานอธิการบดี </a:t>
            </a:r>
          </a:p>
        </c:rich>
      </c:tx>
      <c:layout>
        <c:manualLayout>
          <c:xMode val="edge"/>
          <c:yMode val="edge"/>
          <c:x val="0.29842139756655878"/>
          <c:y val="2.9696667052647834E-2"/>
        </c:manualLayout>
      </c:layout>
      <c:spPr>
        <a:noFill/>
        <a:ln w="25400">
          <a:noFill/>
        </a:ln>
      </c:spPr>
    </c:title>
    <c:view3D>
      <c:depthPercent val="100"/>
      <c:perspective val="30"/>
    </c:view3D>
    <c:sideWall>
      <c:spPr>
        <a:noFill/>
        <a:ln w="25400">
          <a:noFill/>
        </a:ln>
      </c:spPr>
    </c:sideWall>
    <c:backWall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0.14164099891925275"/>
          <c:y val="0.22300995024875619"/>
          <c:w val="0.81329004042561903"/>
          <c:h val="0.58947454329402849"/>
        </c:manualLayout>
      </c:layout>
      <c:bar3DChart>
        <c:barDir val="col"/>
        <c:grouping val="clustered"/>
        <c:ser>
          <c:idx val="0"/>
          <c:order val="0"/>
          <c:tx>
            <c:strRef>
              <c:f>'ปริมาณการปลดปล่อย GHGs ไฟฟ้า '!$J$49</c:f>
              <c:strCache>
                <c:ptCount val="1"/>
                <c:pt idx="0">
                  <c:v>ปริมาณการใช้ไฟฟ้า พื้นที่/(kWh/ตรม.)</c:v>
                </c:pt>
              </c:strCache>
            </c:strRef>
          </c:tx>
          <c:spPr>
            <a:solidFill>
              <a:srgbClr val="00B050"/>
            </a:solidFill>
            <a:ln w="28575" cap="rnd">
              <a:solidFill>
                <a:srgbClr val="00B050"/>
              </a:solidFill>
              <a:round/>
            </a:ln>
            <a:effectLst/>
          </c:spPr>
          <c:dLbls>
            <c:spPr>
              <a:noFill/>
              <a:ln w="25400">
                <a:noFill/>
              </a:ln>
            </c:spPr>
            <c:showVal val="1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'ปริมาณการปลดปล่อย GHGs ไฟฟ้า '!$I$50:$I$56</c:f>
              <c:numCache>
                <c:formatCode>mmm\-yy</c:formatCode>
                <c:ptCount val="7"/>
                <c:pt idx="0">
                  <c:v>21824</c:v>
                </c:pt>
                <c:pt idx="1">
                  <c:v>21855</c:v>
                </c:pt>
                <c:pt idx="2">
                  <c:v>21885</c:v>
                </c:pt>
                <c:pt idx="3">
                  <c:v>21916</c:v>
                </c:pt>
                <c:pt idx="4">
                  <c:v>21947</c:v>
                </c:pt>
                <c:pt idx="5">
                  <c:v>21976</c:v>
                </c:pt>
                <c:pt idx="6">
                  <c:v>22007</c:v>
                </c:pt>
              </c:numCache>
            </c:numRef>
          </c:cat>
          <c:val>
            <c:numRef>
              <c:f>'ปริมาณการปลดปล่อย GHGs ไฟฟ้า '!$J$50:$J$56</c:f>
              <c:numCache>
                <c:formatCode>#,##0.00</c:formatCode>
                <c:ptCount val="7"/>
                <c:pt idx="0">
                  <c:v>1.9392032115107916</c:v>
                </c:pt>
                <c:pt idx="1">
                  <c:v>1.8385929064748201</c:v>
                </c:pt>
                <c:pt idx="2">
                  <c:v>0.97701417266187063</c:v>
                </c:pt>
                <c:pt idx="3">
                  <c:v>0.94947627338129503</c:v>
                </c:pt>
                <c:pt idx="4">
                  <c:v>1.0749997899280588</c:v>
                </c:pt>
                <c:pt idx="5">
                  <c:v>1.4897518647482004</c:v>
                </c:pt>
                <c:pt idx="6">
                  <c:v>1.4664714158273382</c:v>
                </c:pt>
              </c:numCache>
            </c:numRef>
          </c:val>
        </c:ser>
        <c:dLbls/>
        <c:shape val="box"/>
        <c:axId val="110732416"/>
        <c:axId val="110733952"/>
        <c:axId val="0"/>
      </c:bar3DChart>
      <c:dateAx>
        <c:axId val="110732416"/>
        <c:scaling>
          <c:orientation val="minMax"/>
        </c:scaling>
        <c:axPos val="b"/>
        <c:numFmt formatCode="mmm\-yy" sourceLinked="0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Tahoma"/>
                <a:ea typeface="Tahoma"/>
                <a:cs typeface="Tahoma"/>
              </a:defRPr>
            </a:pPr>
            <a:endParaRPr lang="th-TH"/>
          </a:p>
        </c:txPr>
        <c:crossAx val="110733952"/>
        <c:crosses val="autoZero"/>
        <c:auto val="1"/>
        <c:lblOffset val="100"/>
        <c:baseTimeUnit val="months"/>
      </c:dateAx>
      <c:valAx>
        <c:axId val="110733952"/>
        <c:scaling>
          <c:orientation val="minMax"/>
        </c:scaling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0"/>
        <c:maj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Tahoma"/>
                <a:ea typeface="Tahoma"/>
                <a:cs typeface="Tahoma"/>
              </a:defRPr>
            </a:pPr>
            <a:endParaRPr lang="th-TH"/>
          </a:p>
        </c:txPr>
        <c:crossAx val="11073241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3534331278553992"/>
          <c:y val="0.88605015825227729"/>
          <c:w val="0.32931353273241332"/>
          <c:h val="5.3080370927898766E-2"/>
        </c:manualLayout>
      </c:layout>
      <c:spPr>
        <a:noFill/>
        <a:ln>
          <a:solidFill>
            <a:schemeClr val="tx1"/>
          </a:solidFill>
        </a:ln>
        <a:effectLst/>
      </c:spPr>
      <c:txPr>
        <a:bodyPr/>
        <a:lstStyle/>
        <a:p>
          <a:pPr>
            <a:defRPr sz="825" b="0" i="0" u="none" strike="noStrike" baseline="0">
              <a:solidFill>
                <a:srgbClr val="333333"/>
              </a:solidFill>
              <a:latin typeface="Tahoma"/>
              <a:ea typeface="Tahoma"/>
              <a:cs typeface="Tahoma"/>
            </a:defRPr>
          </a:pPr>
          <a:endParaRPr lang="th-TH"/>
        </a:p>
      </c:txPr>
    </c:legend>
    <c:plotVisOnly val="1"/>
    <c:dispBlanksAs val="gap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ahoma"/>
          <a:ea typeface="Tahoma"/>
          <a:cs typeface="Tahoma"/>
        </a:defRPr>
      </a:pPr>
      <a:endParaRPr lang="th-TH"/>
    </a:p>
  </c:txPr>
  <c:printSettings>
    <c:headerFooter/>
    <c:pageMargins b="0.75000000000000011" l="0.70000000000000007" r="0.70000000000000007" t="0.75000000000000011" header="0.30000000000000004" footer="0.30000000000000004"/>
    <c:pageSetup orientation="landscape" verticalDpi="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th-TH"/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r>
              <a:rPr lang="en-US" sz="1400" b="0" i="0" u="none" strike="noStrike" baseline="0">
                <a:solidFill>
                  <a:srgbClr val="333333"/>
                </a:solidFill>
                <a:latin typeface="Tahoma"/>
                <a:ea typeface="Tahoma"/>
                <a:cs typeface="Tahoma"/>
              </a:rPr>
              <a:t>ปริมาณการปลดปล่อย GHGs น้ำมันดีเซล (kgCO2)  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r>
              <a:rPr lang="en-US" sz="1400" b="0" i="0" u="none" strike="noStrike" baseline="0">
                <a:solidFill>
                  <a:srgbClr val="333333"/>
                </a:solidFill>
                <a:latin typeface="Tahoma"/>
                <a:ea typeface="Tahoma"/>
                <a:cs typeface="Tahoma"/>
              </a:rPr>
              <a:t>อาคารสำนักงานอธิการบดี </a:t>
            </a:r>
          </a:p>
        </c:rich>
      </c:tx>
      <c:spPr>
        <a:noFill/>
        <a:ln w="25400">
          <a:noFill/>
        </a:ln>
      </c:spPr>
    </c:title>
    <c:view3D>
      <c:depthPercent val="100"/>
      <c:perspective val="30"/>
    </c:view3D>
    <c:sideWall>
      <c:spPr>
        <a:noFill/>
        <a:ln w="25400">
          <a:noFill/>
        </a:ln>
      </c:spPr>
    </c:sideWall>
    <c:backWall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0.14164099891925275"/>
          <c:y val="0.22300995024875619"/>
          <c:w val="0.81329004042561903"/>
          <c:h val="0.58947454329402849"/>
        </c:manualLayout>
      </c:layout>
      <c:bar3DChart>
        <c:barDir val="col"/>
        <c:grouping val="clustered"/>
        <c:ser>
          <c:idx val="0"/>
          <c:order val="0"/>
          <c:tx>
            <c:strRef>
              <c:f>ปริมาณการปลดปล่อยGHGsเชื้อเพลิง!$J$19</c:f>
              <c:strCache>
                <c:ptCount val="1"/>
                <c:pt idx="0">
                  <c:v>ปริมาณการปลดปล่อย GHGs น้ำมันดีเซล (kgCO2)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dLbls>
            <c:spPr>
              <a:noFill/>
              <a:ln w="25400">
                <a:noFill/>
              </a:ln>
            </c:spPr>
            <c:showVal val="1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ปริมาณการปลดปล่อยGHGsเชื้อเพลิง!$I$20:$I$26</c:f>
              <c:numCache>
                <c:formatCode>mmm\-yy</c:formatCode>
                <c:ptCount val="7"/>
                <c:pt idx="0">
                  <c:v>21824</c:v>
                </c:pt>
                <c:pt idx="1">
                  <c:v>21855</c:v>
                </c:pt>
                <c:pt idx="2">
                  <c:v>21885</c:v>
                </c:pt>
                <c:pt idx="3">
                  <c:v>21916</c:v>
                </c:pt>
                <c:pt idx="4">
                  <c:v>21947</c:v>
                </c:pt>
                <c:pt idx="5">
                  <c:v>21976</c:v>
                </c:pt>
                <c:pt idx="6">
                  <c:v>22007</c:v>
                </c:pt>
              </c:numCache>
            </c:numRef>
          </c:cat>
          <c:val>
            <c:numRef>
              <c:f>ปริมาณการปลดปล่อยGHGsเชื้อเพลิง!$J$20:$J$26</c:f>
              <c:numCache>
                <c:formatCode>#,##0.00</c:formatCode>
                <c:ptCount val="7"/>
                <c:pt idx="0">
                  <c:v>1203.932513</c:v>
                </c:pt>
                <c:pt idx="1">
                  <c:v>1218.4624254</c:v>
                </c:pt>
                <c:pt idx="2">
                  <c:v>1140.6392924000002</c:v>
                </c:pt>
                <c:pt idx="3">
                  <c:v>2042.6822730000001</c:v>
                </c:pt>
                <c:pt idx="4">
                  <c:v>1527.2409038000001</c:v>
                </c:pt>
                <c:pt idx="5">
                  <c:v>1353.5955510000001</c:v>
                </c:pt>
                <c:pt idx="6">
                  <c:v>1891.3752196</c:v>
                </c:pt>
              </c:numCache>
            </c:numRef>
          </c:val>
        </c:ser>
        <c:dLbls/>
        <c:shape val="box"/>
        <c:axId val="116969472"/>
        <c:axId val="116971008"/>
        <c:axId val="0"/>
      </c:bar3DChart>
      <c:dateAx>
        <c:axId val="116969472"/>
        <c:scaling>
          <c:orientation val="minMax"/>
        </c:scaling>
        <c:axPos val="b"/>
        <c:numFmt formatCode="mmm\-yy" sourceLinked="0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Tahoma"/>
                <a:ea typeface="Tahoma"/>
                <a:cs typeface="Tahoma"/>
              </a:defRPr>
            </a:pPr>
            <a:endParaRPr lang="th-TH"/>
          </a:p>
        </c:txPr>
        <c:crossAx val="116971008"/>
        <c:crosses val="autoZero"/>
        <c:auto val="1"/>
        <c:lblOffset val="100"/>
        <c:baseTimeUnit val="months"/>
      </c:dateAx>
      <c:valAx>
        <c:axId val="116971008"/>
        <c:scaling>
          <c:orientation val="minMax"/>
        </c:scaling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0"/>
        <c:maj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Tahoma"/>
                <a:ea typeface="Tahoma"/>
                <a:cs typeface="Tahoma"/>
              </a:defRPr>
            </a:pPr>
            <a:endParaRPr lang="th-TH"/>
          </a:p>
        </c:txPr>
        <c:crossAx val="116969472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353433229536486"/>
          <c:y val="0.88604997417491482"/>
          <c:w val="0.38290277474761508"/>
          <c:h val="5.3080300203438464E-2"/>
        </c:manualLayout>
      </c:layout>
      <c:spPr>
        <a:noFill/>
        <a:ln>
          <a:solidFill>
            <a:schemeClr val="tx1"/>
          </a:solidFill>
        </a:ln>
        <a:effectLst/>
      </c:spPr>
      <c:txPr>
        <a:bodyPr/>
        <a:lstStyle/>
        <a:p>
          <a:pPr>
            <a:defRPr sz="825" b="0" i="0" u="none" strike="noStrike" baseline="0">
              <a:solidFill>
                <a:srgbClr val="333333"/>
              </a:solidFill>
              <a:latin typeface="Tahoma"/>
              <a:ea typeface="Tahoma"/>
              <a:cs typeface="Tahoma"/>
            </a:defRPr>
          </a:pPr>
          <a:endParaRPr lang="th-TH"/>
        </a:p>
      </c:txPr>
    </c:legend>
    <c:plotVisOnly val="1"/>
    <c:dispBlanksAs val="gap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ahoma"/>
          <a:ea typeface="Tahoma"/>
          <a:cs typeface="Tahoma"/>
        </a:defRPr>
      </a:pPr>
      <a:endParaRPr lang="th-TH"/>
    </a:p>
  </c:txPr>
  <c:printSettings>
    <c:headerFooter/>
    <c:pageMargins b="0.75000000000000011" l="0.70000000000000007" r="0.70000000000000007" t="0.75000000000000011" header="0.30000000000000004" footer="0.30000000000000004"/>
    <c:pageSetup orientation="landscape" verticalDpi="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th-TH"/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r>
              <a:rPr lang="en-US" sz="1400" b="0" i="0" u="none" strike="noStrike" baseline="0">
                <a:solidFill>
                  <a:srgbClr val="333333"/>
                </a:solidFill>
                <a:latin typeface="Tahoma"/>
                <a:ea typeface="Tahoma"/>
                <a:cs typeface="Tahoma"/>
              </a:rPr>
              <a:t>ปริมาณการใช้น้ำมันดีเซล คน/(kWh) 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r>
              <a:rPr lang="en-US" sz="1400" b="0" i="0" u="none" strike="noStrike" baseline="0">
                <a:solidFill>
                  <a:srgbClr val="333333"/>
                </a:solidFill>
                <a:latin typeface="Tahoma"/>
                <a:ea typeface="Tahoma"/>
                <a:cs typeface="Tahoma"/>
              </a:rPr>
              <a:t>อาคารสำนักงานอธิการบดี </a:t>
            </a:r>
          </a:p>
        </c:rich>
      </c:tx>
      <c:layout>
        <c:manualLayout>
          <c:xMode val="edge"/>
          <c:yMode val="edge"/>
          <c:x val="0.31048412454117891"/>
          <c:y val="2.3056602675127717E-2"/>
        </c:manualLayout>
      </c:layout>
      <c:spPr>
        <a:noFill/>
        <a:ln w="25400">
          <a:noFill/>
        </a:ln>
      </c:spPr>
    </c:title>
    <c:view3D>
      <c:depthPercent val="100"/>
      <c:perspective val="30"/>
    </c:view3D>
    <c:sideWall>
      <c:spPr>
        <a:noFill/>
        <a:ln w="25400">
          <a:noFill/>
        </a:ln>
      </c:spPr>
    </c:sideWall>
    <c:backWall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0.14164099891925275"/>
          <c:y val="0.22300995024875619"/>
          <c:w val="0.81329004042561903"/>
          <c:h val="0.58947454329402849"/>
        </c:manualLayout>
      </c:layout>
      <c:bar3DChart>
        <c:barDir val="col"/>
        <c:grouping val="clustered"/>
        <c:ser>
          <c:idx val="0"/>
          <c:order val="0"/>
          <c:tx>
            <c:strRef>
              <c:f>ปริมาณการปลดปล่อยGHGsเชื้อเพลิง!$J$33</c:f>
              <c:strCache>
                <c:ptCount val="1"/>
                <c:pt idx="0">
                  <c:v>ปริมาณการใช้น้ำมันดีเซล คน/(kWh)</c:v>
                </c:pt>
              </c:strCache>
            </c:strRef>
          </c:tx>
          <c:spPr>
            <a:solidFill>
              <a:srgbClr val="C00000"/>
            </a:solidFill>
            <a:ln w="28575" cap="rnd">
              <a:solidFill>
                <a:srgbClr val="C00000"/>
              </a:solidFill>
              <a:round/>
            </a:ln>
            <a:effectLst/>
          </c:spPr>
          <c:dLbls>
            <c:spPr>
              <a:noFill/>
              <a:ln w="25400">
                <a:noFill/>
              </a:ln>
            </c:spPr>
            <c:showVal val="1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ปริมาณการปลดปล่อยGHGsเชื้อเพลิง!$I$34:$I$40</c:f>
              <c:numCache>
                <c:formatCode>mmm\-yy</c:formatCode>
                <c:ptCount val="7"/>
                <c:pt idx="0">
                  <c:v>21824</c:v>
                </c:pt>
                <c:pt idx="1">
                  <c:v>21855</c:v>
                </c:pt>
                <c:pt idx="2">
                  <c:v>21885</c:v>
                </c:pt>
                <c:pt idx="3">
                  <c:v>21916</c:v>
                </c:pt>
                <c:pt idx="4">
                  <c:v>21947</c:v>
                </c:pt>
                <c:pt idx="5">
                  <c:v>21976</c:v>
                </c:pt>
                <c:pt idx="6">
                  <c:v>22007</c:v>
                </c:pt>
              </c:numCache>
            </c:numRef>
          </c:cat>
          <c:val>
            <c:numRef>
              <c:f>ปริมาณการปลดปล่อยGHGsเชื้อเพลิง!$J$34:$J$40</c:f>
              <c:numCache>
                <c:formatCode>#,##0.00</c:formatCode>
                <c:ptCount val="7"/>
                <c:pt idx="0">
                  <c:v>6.019662565</c:v>
                </c:pt>
                <c:pt idx="1">
                  <c:v>6.0923121270000005</c:v>
                </c:pt>
                <c:pt idx="2">
                  <c:v>5.7031964620000011</c:v>
                </c:pt>
                <c:pt idx="3">
                  <c:v>10.213411365000001</c:v>
                </c:pt>
                <c:pt idx="4">
                  <c:v>7.6362045190000005</c:v>
                </c:pt>
                <c:pt idx="5">
                  <c:v>6.7679777550000004</c:v>
                </c:pt>
                <c:pt idx="6">
                  <c:v>9.4568760980000004</c:v>
                </c:pt>
              </c:numCache>
            </c:numRef>
          </c:val>
        </c:ser>
        <c:dLbls/>
        <c:shape val="box"/>
        <c:axId val="117082368"/>
        <c:axId val="117108736"/>
        <c:axId val="0"/>
      </c:bar3DChart>
      <c:dateAx>
        <c:axId val="117082368"/>
        <c:scaling>
          <c:orientation val="minMax"/>
        </c:scaling>
        <c:axPos val="b"/>
        <c:numFmt formatCode="mmm\-yy" sourceLinked="0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Tahoma"/>
                <a:ea typeface="Tahoma"/>
                <a:cs typeface="Tahoma"/>
              </a:defRPr>
            </a:pPr>
            <a:endParaRPr lang="th-TH"/>
          </a:p>
        </c:txPr>
        <c:crossAx val="117108736"/>
        <c:crosses val="autoZero"/>
        <c:auto val="1"/>
        <c:lblOffset val="100"/>
        <c:baseTimeUnit val="months"/>
      </c:dateAx>
      <c:valAx>
        <c:axId val="117108736"/>
        <c:scaling>
          <c:orientation val="minMax"/>
        </c:scaling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0"/>
        <c:maj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Tahoma"/>
                <a:ea typeface="Tahoma"/>
                <a:cs typeface="Tahoma"/>
              </a:defRPr>
            </a:pPr>
            <a:endParaRPr lang="th-TH"/>
          </a:p>
        </c:txPr>
        <c:crossAx val="117082368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3534337526850766"/>
          <c:y val="0.88605018411515557"/>
          <c:w val="0.32931358044304998"/>
          <c:h val="5.3080229573891032E-2"/>
        </c:manualLayout>
      </c:layout>
      <c:spPr>
        <a:noFill/>
        <a:ln>
          <a:solidFill>
            <a:schemeClr val="tx1"/>
          </a:solidFill>
        </a:ln>
        <a:effectLst/>
      </c:spPr>
      <c:txPr>
        <a:bodyPr/>
        <a:lstStyle/>
        <a:p>
          <a:pPr>
            <a:defRPr sz="825" b="0" i="0" u="none" strike="noStrike" baseline="0">
              <a:solidFill>
                <a:srgbClr val="333333"/>
              </a:solidFill>
              <a:latin typeface="Tahoma"/>
              <a:ea typeface="Tahoma"/>
              <a:cs typeface="Tahoma"/>
            </a:defRPr>
          </a:pPr>
          <a:endParaRPr lang="th-TH"/>
        </a:p>
      </c:txPr>
    </c:legend>
    <c:plotVisOnly val="1"/>
    <c:dispBlanksAs val="gap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ahoma"/>
          <a:ea typeface="Tahoma"/>
          <a:cs typeface="Tahoma"/>
        </a:defRPr>
      </a:pPr>
      <a:endParaRPr lang="th-TH"/>
    </a:p>
  </c:txPr>
  <c:printSettings>
    <c:headerFooter/>
    <c:pageMargins b="0.75000000000000011" l="0.70000000000000007" r="0.70000000000000007" t="0.75000000000000011" header="0.30000000000000004" footer="0.30000000000000004"/>
    <c:pageSetup orientation="landscape" verticalDpi="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th-TH"/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r>
              <a:rPr lang="en-US" sz="1400" b="0" i="0" u="none" strike="noStrike" baseline="0">
                <a:solidFill>
                  <a:srgbClr val="333333"/>
                </a:solidFill>
                <a:latin typeface="Tahoma"/>
                <a:ea typeface="Tahoma"/>
                <a:cs typeface="Tahoma"/>
              </a:rPr>
              <a:t>ปริมาณการใช้น้ำมันดีเซล พื้นที่(kWh/ตรม.)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r>
              <a:rPr lang="en-US" sz="1400" b="0" i="0" u="none" strike="noStrike" baseline="0">
                <a:solidFill>
                  <a:srgbClr val="333333"/>
                </a:solidFill>
                <a:latin typeface="Tahoma"/>
                <a:ea typeface="Tahoma"/>
                <a:cs typeface="Tahoma"/>
              </a:rPr>
              <a:t>อาคารสำนักงานอธิการบดี </a:t>
            </a:r>
          </a:p>
        </c:rich>
      </c:tx>
      <c:layout>
        <c:manualLayout>
          <c:xMode val="edge"/>
          <c:yMode val="edge"/>
          <c:x val="0.29842139057964551"/>
          <c:y val="2.9696667052647834E-2"/>
        </c:manualLayout>
      </c:layout>
      <c:spPr>
        <a:noFill/>
        <a:ln w="25400">
          <a:noFill/>
        </a:ln>
      </c:spPr>
    </c:title>
    <c:view3D>
      <c:depthPercent val="100"/>
      <c:perspective val="30"/>
    </c:view3D>
    <c:sideWall>
      <c:spPr>
        <a:noFill/>
        <a:ln w="25400">
          <a:noFill/>
        </a:ln>
      </c:spPr>
    </c:sideWall>
    <c:backWall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0.14164099891925275"/>
          <c:y val="0.22300995024875619"/>
          <c:w val="0.81329004042561903"/>
          <c:h val="0.58947454329402849"/>
        </c:manualLayout>
      </c:layout>
      <c:bar3DChart>
        <c:barDir val="col"/>
        <c:grouping val="clustered"/>
        <c:ser>
          <c:idx val="0"/>
          <c:order val="0"/>
          <c:tx>
            <c:strRef>
              <c:f>ปริมาณการปลดปล่อยGHGsเชื้อเพลิง!$J$49</c:f>
              <c:strCache>
                <c:ptCount val="1"/>
                <c:pt idx="0">
                  <c:v>ปริมาณการใช้น้ำมันดีเซล พื้นที่/(kWh/ตรม.)</c:v>
                </c:pt>
              </c:strCache>
            </c:strRef>
          </c:tx>
          <c:spPr>
            <a:solidFill>
              <a:srgbClr val="00B050"/>
            </a:solidFill>
            <a:ln w="28575" cap="rnd">
              <a:solidFill>
                <a:srgbClr val="00B050"/>
              </a:solidFill>
              <a:round/>
            </a:ln>
            <a:effectLst/>
          </c:spPr>
          <c:dLbls>
            <c:spPr>
              <a:noFill/>
              <a:ln w="25400">
                <a:noFill/>
              </a:ln>
            </c:spPr>
            <c:showVal val="1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ปริมาณการปลดปล่อยGHGsเชื้อเพลิง!$I$50:$I$56</c:f>
              <c:numCache>
                <c:formatCode>mmm\-yy</c:formatCode>
                <c:ptCount val="7"/>
                <c:pt idx="0">
                  <c:v>21824</c:v>
                </c:pt>
                <c:pt idx="1">
                  <c:v>21855</c:v>
                </c:pt>
                <c:pt idx="2">
                  <c:v>21885</c:v>
                </c:pt>
                <c:pt idx="3">
                  <c:v>21916</c:v>
                </c:pt>
                <c:pt idx="4">
                  <c:v>21947</c:v>
                </c:pt>
                <c:pt idx="5">
                  <c:v>21976</c:v>
                </c:pt>
                <c:pt idx="6">
                  <c:v>22007</c:v>
                </c:pt>
              </c:numCache>
            </c:numRef>
          </c:cat>
          <c:val>
            <c:numRef>
              <c:f>ปริมาณการปลดปล่อยGHGsเชื้อเพลิง!$J$50:$J$56</c:f>
              <c:numCache>
                <c:formatCode>#,##0.00</c:formatCode>
                <c:ptCount val="7"/>
                <c:pt idx="0">
                  <c:v>0.13325207670171554</c:v>
                </c:pt>
                <c:pt idx="1">
                  <c:v>0.13486025737686774</c:v>
                </c:pt>
                <c:pt idx="2">
                  <c:v>0.12624673961261762</c:v>
                </c:pt>
                <c:pt idx="3">
                  <c:v>0.2260854757055894</c:v>
                </c:pt>
                <c:pt idx="4">
                  <c:v>0.1690360712562258</c:v>
                </c:pt>
                <c:pt idx="5">
                  <c:v>0.14981688444936359</c:v>
                </c:pt>
                <c:pt idx="6">
                  <c:v>0.20933870720531267</c:v>
                </c:pt>
              </c:numCache>
            </c:numRef>
          </c:val>
        </c:ser>
        <c:dLbls/>
        <c:shape val="box"/>
        <c:axId val="117207808"/>
        <c:axId val="117209344"/>
        <c:axId val="0"/>
      </c:bar3DChart>
      <c:dateAx>
        <c:axId val="117207808"/>
        <c:scaling>
          <c:orientation val="minMax"/>
        </c:scaling>
        <c:axPos val="b"/>
        <c:numFmt formatCode="mmm\-yy" sourceLinked="0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Tahoma"/>
                <a:ea typeface="Tahoma"/>
                <a:cs typeface="Tahoma"/>
              </a:defRPr>
            </a:pPr>
            <a:endParaRPr lang="th-TH"/>
          </a:p>
        </c:txPr>
        <c:crossAx val="117209344"/>
        <c:crosses val="autoZero"/>
        <c:auto val="1"/>
        <c:lblOffset val="100"/>
        <c:baseTimeUnit val="months"/>
      </c:dateAx>
      <c:valAx>
        <c:axId val="117209344"/>
        <c:scaling>
          <c:orientation val="minMax"/>
        </c:scaling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0"/>
        <c:maj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Tahoma"/>
                <a:ea typeface="Tahoma"/>
                <a:cs typeface="Tahoma"/>
              </a:defRPr>
            </a:pPr>
            <a:endParaRPr lang="th-TH"/>
          </a:p>
        </c:txPr>
        <c:crossAx val="117207808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3534337526850766"/>
          <c:y val="0.88605015825227729"/>
          <c:w val="0.40917907014460531"/>
          <c:h val="5.3080370927898766E-2"/>
        </c:manualLayout>
      </c:layout>
      <c:spPr>
        <a:noFill/>
        <a:ln>
          <a:solidFill>
            <a:schemeClr val="tx1"/>
          </a:solidFill>
        </a:ln>
        <a:effectLst/>
      </c:spPr>
      <c:txPr>
        <a:bodyPr/>
        <a:lstStyle/>
        <a:p>
          <a:pPr>
            <a:defRPr sz="825" b="0" i="0" u="none" strike="noStrike" baseline="0">
              <a:solidFill>
                <a:srgbClr val="333333"/>
              </a:solidFill>
              <a:latin typeface="Tahoma"/>
              <a:ea typeface="Tahoma"/>
              <a:cs typeface="Tahoma"/>
            </a:defRPr>
          </a:pPr>
          <a:endParaRPr lang="th-TH"/>
        </a:p>
      </c:txPr>
    </c:legend>
    <c:plotVisOnly val="1"/>
    <c:dispBlanksAs val="gap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ahoma"/>
          <a:ea typeface="Tahoma"/>
          <a:cs typeface="Tahoma"/>
        </a:defRPr>
      </a:pPr>
      <a:endParaRPr lang="th-TH"/>
    </a:p>
  </c:txPr>
  <c:printSettings>
    <c:headerFooter/>
    <c:pageMargins b="0.75000000000000011" l="0.70000000000000007" r="0.70000000000000007" t="0.75000000000000011" header="0.30000000000000004" footer="0.30000000000000004"/>
    <c:pageSetup orientation="landscape" verticalDpi="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th-TH"/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r>
              <a:rPr lang="en-US" sz="1400" b="0" i="0" u="none" strike="noStrike" baseline="0">
                <a:solidFill>
                  <a:srgbClr val="333333"/>
                </a:solidFill>
                <a:latin typeface="Tahoma"/>
                <a:ea typeface="Tahoma"/>
                <a:cs typeface="Tahoma"/>
              </a:rPr>
              <a:t>ปริมาณการปลดปล่อย GHGs น้ำมันแก๊สโซฮอล์  (kgCO2)  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r>
              <a:rPr lang="en-US" sz="1400" b="0" i="0" u="none" strike="noStrike" baseline="0">
                <a:solidFill>
                  <a:srgbClr val="333333"/>
                </a:solidFill>
                <a:latin typeface="Tahoma"/>
                <a:ea typeface="Tahoma"/>
                <a:cs typeface="Tahoma"/>
              </a:rPr>
              <a:t>อาคารสำนักงานอธิการบดี </a:t>
            </a:r>
          </a:p>
        </c:rich>
      </c:tx>
      <c:spPr>
        <a:noFill/>
        <a:ln w="25400">
          <a:noFill/>
        </a:ln>
      </c:spPr>
    </c:title>
    <c:view3D>
      <c:depthPercent val="100"/>
      <c:perspective val="30"/>
    </c:view3D>
    <c:sideWall>
      <c:spPr>
        <a:noFill/>
        <a:ln w="25400">
          <a:noFill/>
        </a:ln>
      </c:spPr>
    </c:sideWall>
    <c:backWall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0.14164099891925275"/>
          <c:y val="0.22300995024875619"/>
          <c:w val="0.81329004042561903"/>
          <c:h val="0.58947454329402849"/>
        </c:manualLayout>
      </c:layout>
      <c:bar3DChart>
        <c:barDir val="col"/>
        <c:grouping val="clustered"/>
        <c:ser>
          <c:idx val="0"/>
          <c:order val="0"/>
          <c:tx>
            <c:strRef>
              <c:f>ปริมาณการปลดปล่อยGHGsเชื้อเพลิง!$J$82</c:f>
              <c:strCache>
                <c:ptCount val="1"/>
                <c:pt idx="0">
                  <c:v>ปริมาณการปลดปล่อย GHGs น้ำมันแก๊สโซฮอล์  (kgCO2)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dLbls>
            <c:spPr>
              <a:noFill/>
              <a:ln w="25400">
                <a:noFill/>
              </a:ln>
            </c:spPr>
            <c:showVal val="1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ปริมาณการปลดปล่อยGHGsเชื้อเพลิง!$I$83:$I$89</c:f>
              <c:numCache>
                <c:formatCode>mmm\-yy</c:formatCode>
                <c:ptCount val="7"/>
                <c:pt idx="0">
                  <c:v>21824</c:v>
                </c:pt>
                <c:pt idx="1">
                  <c:v>21855</c:v>
                </c:pt>
                <c:pt idx="2">
                  <c:v>21885</c:v>
                </c:pt>
                <c:pt idx="3">
                  <c:v>21916</c:v>
                </c:pt>
                <c:pt idx="4">
                  <c:v>21947</c:v>
                </c:pt>
                <c:pt idx="5">
                  <c:v>21976</c:v>
                </c:pt>
                <c:pt idx="6">
                  <c:v>22007</c:v>
                </c:pt>
              </c:numCache>
            </c:numRef>
          </c:cat>
          <c:val>
            <c:numRef>
              <c:f>ปริมาณการปลดปล่อยGHGsเชื้อเพลิง!$J$83:$J$89</c:f>
              <c:numCache>
                <c:formatCode>#,##0.00</c:formatCode>
                <c:ptCount val="7"/>
                <c:pt idx="0">
                  <c:v>80.021000000000001</c:v>
                </c:pt>
                <c:pt idx="1">
                  <c:v>51.582999999999998</c:v>
                </c:pt>
                <c:pt idx="2">
                  <c:v>50.155000000000001</c:v>
                </c:pt>
                <c:pt idx="3">
                  <c:v>51.915999999999997</c:v>
                </c:pt>
                <c:pt idx="4">
                  <c:v>60.541999999999994</c:v>
                </c:pt>
                <c:pt idx="5">
                  <c:v>55.852999999999994</c:v>
                </c:pt>
                <c:pt idx="6">
                  <c:v>39.204999999999998</c:v>
                </c:pt>
              </c:numCache>
            </c:numRef>
          </c:val>
        </c:ser>
        <c:dLbls/>
        <c:shape val="box"/>
        <c:axId val="117459968"/>
        <c:axId val="117465856"/>
        <c:axId val="0"/>
      </c:bar3DChart>
      <c:dateAx>
        <c:axId val="117459968"/>
        <c:scaling>
          <c:orientation val="minMax"/>
        </c:scaling>
        <c:axPos val="b"/>
        <c:numFmt formatCode="mmm\-yy" sourceLinked="0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Tahoma"/>
                <a:ea typeface="Tahoma"/>
                <a:cs typeface="Tahoma"/>
              </a:defRPr>
            </a:pPr>
            <a:endParaRPr lang="th-TH"/>
          </a:p>
        </c:txPr>
        <c:crossAx val="117465856"/>
        <c:crosses val="autoZero"/>
        <c:auto val="1"/>
        <c:lblOffset val="100"/>
        <c:baseTimeUnit val="months"/>
      </c:dateAx>
      <c:valAx>
        <c:axId val="117465856"/>
        <c:scaling>
          <c:orientation val="minMax"/>
        </c:scaling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0"/>
        <c:maj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Tahoma"/>
                <a:ea typeface="Tahoma"/>
                <a:cs typeface="Tahoma"/>
              </a:defRPr>
            </a:pPr>
            <a:endParaRPr lang="th-TH"/>
          </a:p>
        </c:txPr>
        <c:crossAx val="117459968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353433229536486"/>
          <c:y val="0.88604997417491482"/>
          <c:w val="0.38290277474761508"/>
          <c:h val="5.3080300203438464E-2"/>
        </c:manualLayout>
      </c:layout>
      <c:spPr>
        <a:noFill/>
        <a:ln>
          <a:solidFill>
            <a:schemeClr val="tx1"/>
          </a:solidFill>
        </a:ln>
        <a:effectLst/>
      </c:spPr>
      <c:txPr>
        <a:bodyPr/>
        <a:lstStyle/>
        <a:p>
          <a:pPr>
            <a:defRPr sz="825" b="0" i="0" u="none" strike="noStrike" baseline="0">
              <a:solidFill>
                <a:srgbClr val="333333"/>
              </a:solidFill>
              <a:latin typeface="Tahoma"/>
              <a:ea typeface="Tahoma"/>
              <a:cs typeface="Tahoma"/>
            </a:defRPr>
          </a:pPr>
          <a:endParaRPr lang="th-TH"/>
        </a:p>
      </c:txPr>
    </c:legend>
    <c:plotVisOnly val="1"/>
    <c:dispBlanksAs val="gap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ahoma"/>
          <a:ea typeface="Tahoma"/>
          <a:cs typeface="Tahoma"/>
        </a:defRPr>
      </a:pPr>
      <a:endParaRPr lang="th-TH"/>
    </a:p>
  </c:txPr>
  <c:printSettings>
    <c:headerFooter/>
    <c:pageMargins b="0.75000000000000011" l="0.70000000000000007" r="0.70000000000000007" t="0.75000000000000011" header="0.30000000000000004" footer="0.30000000000000004"/>
    <c:pageSetup orientation="landscape" verticalDpi="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th-TH"/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r>
              <a:rPr lang="en-US" sz="1400" b="0" i="0" u="none" strike="noStrike" baseline="0">
                <a:solidFill>
                  <a:srgbClr val="333333"/>
                </a:solidFill>
                <a:latin typeface="Tahoma"/>
                <a:ea typeface="Tahoma"/>
                <a:cs typeface="Tahoma"/>
              </a:rPr>
              <a:t>ปริมาณการใช้น้ำมันแก๊สโซฮอล์ คน/(kWh) 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r>
              <a:rPr lang="en-US" sz="1400" b="0" i="0" u="none" strike="noStrike" baseline="0">
                <a:solidFill>
                  <a:srgbClr val="333333"/>
                </a:solidFill>
                <a:latin typeface="Tahoma"/>
                <a:ea typeface="Tahoma"/>
                <a:cs typeface="Tahoma"/>
              </a:rPr>
              <a:t>อาคารสำนักงานอธิการบดี </a:t>
            </a:r>
          </a:p>
        </c:rich>
      </c:tx>
      <c:layout>
        <c:manualLayout>
          <c:xMode val="edge"/>
          <c:yMode val="edge"/>
          <c:x val="0.2390255284924189"/>
          <c:y val="1.9975887949311329E-2"/>
        </c:manualLayout>
      </c:layout>
      <c:spPr>
        <a:noFill/>
        <a:ln w="25400">
          <a:noFill/>
        </a:ln>
      </c:spPr>
    </c:title>
    <c:view3D>
      <c:depthPercent val="100"/>
      <c:perspective val="30"/>
    </c:view3D>
    <c:sideWall>
      <c:spPr>
        <a:noFill/>
        <a:ln w="25400">
          <a:noFill/>
        </a:ln>
      </c:spPr>
    </c:sideWall>
    <c:backWall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0.14164099891925275"/>
          <c:y val="0.22300995024875619"/>
          <c:w val="0.81329004042561903"/>
          <c:h val="0.58947454329402849"/>
        </c:manualLayout>
      </c:layout>
      <c:bar3DChart>
        <c:barDir val="col"/>
        <c:grouping val="clustered"/>
        <c:ser>
          <c:idx val="0"/>
          <c:order val="0"/>
          <c:tx>
            <c:strRef>
              <c:f>ปริมาณการปลดปล่อยGHGsเชื้อเพลิง!$J$96</c:f>
              <c:strCache>
                <c:ptCount val="1"/>
                <c:pt idx="0">
                  <c:v>ปริมาณการใช้น้ำมันแก๊สโซฮอล์  คน/(kWh)</c:v>
                </c:pt>
              </c:strCache>
            </c:strRef>
          </c:tx>
          <c:spPr>
            <a:solidFill>
              <a:srgbClr val="C00000"/>
            </a:solidFill>
            <a:ln w="28575" cap="rnd">
              <a:solidFill>
                <a:srgbClr val="C00000"/>
              </a:solidFill>
              <a:round/>
            </a:ln>
            <a:effectLst/>
          </c:spPr>
          <c:dLbls>
            <c:spPr>
              <a:noFill/>
              <a:ln w="25400">
                <a:noFill/>
              </a:ln>
            </c:spPr>
            <c:showVal val="1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ปริมาณการปลดปล่อยGHGsเชื้อเพลิง!$I$97:$I$103</c:f>
              <c:numCache>
                <c:formatCode>mmm\-yy</c:formatCode>
                <c:ptCount val="7"/>
                <c:pt idx="0">
                  <c:v>21824</c:v>
                </c:pt>
                <c:pt idx="1">
                  <c:v>21855</c:v>
                </c:pt>
                <c:pt idx="2">
                  <c:v>21885</c:v>
                </c:pt>
                <c:pt idx="3">
                  <c:v>21916</c:v>
                </c:pt>
                <c:pt idx="4">
                  <c:v>21947</c:v>
                </c:pt>
                <c:pt idx="5">
                  <c:v>21976</c:v>
                </c:pt>
                <c:pt idx="6">
                  <c:v>22007</c:v>
                </c:pt>
              </c:numCache>
            </c:numRef>
          </c:cat>
          <c:val>
            <c:numRef>
              <c:f>ปริมาณการปลดปล่อยGHGsเชื้อเพลิง!$J$97:$J$103</c:f>
              <c:numCache>
                <c:formatCode>#,##0.00</c:formatCode>
                <c:ptCount val="7"/>
                <c:pt idx="0">
                  <c:v>0.40010499999999999</c:v>
                </c:pt>
                <c:pt idx="1">
                  <c:v>0.25791500000000001</c:v>
                </c:pt>
                <c:pt idx="2">
                  <c:v>0.25077500000000003</c:v>
                </c:pt>
                <c:pt idx="3">
                  <c:v>0.25957999999999998</c:v>
                </c:pt>
                <c:pt idx="4">
                  <c:v>0.30270999999999998</c:v>
                </c:pt>
                <c:pt idx="5">
                  <c:v>0.27926499999999999</c:v>
                </c:pt>
                <c:pt idx="6">
                  <c:v>0.196025</c:v>
                </c:pt>
              </c:numCache>
            </c:numRef>
          </c:val>
        </c:ser>
        <c:dLbls/>
        <c:shape val="box"/>
        <c:axId val="117503488"/>
        <c:axId val="117505024"/>
        <c:axId val="0"/>
      </c:bar3DChart>
      <c:dateAx>
        <c:axId val="117503488"/>
        <c:scaling>
          <c:orientation val="minMax"/>
        </c:scaling>
        <c:axPos val="b"/>
        <c:numFmt formatCode="mmm\-yy" sourceLinked="0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Tahoma"/>
                <a:ea typeface="Tahoma"/>
                <a:cs typeface="Tahoma"/>
              </a:defRPr>
            </a:pPr>
            <a:endParaRPr lang="th-TH"/>
          </a:p>
        </c:txPr>
        <c:crossAx val="117505024"/>
        <c:crosses val="autoZero"/>
        <c:auto val="1"/>
        <c:lblOffset val="100"/>
        <c:baseTimeUnit val="months"/>
      </c:dateAx>
      <c:valAx>
        <c:axId val="117505024"/>
        <c:scaling>
          <c:orientation val="minMax"/>
        </c:scaling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0"/>
        <c:maj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Tahoma"/>
                <a:ea typeface="Tahoma"/>
                <a:cs typeface="Tahoma"/>
              </a:defRPr>
            </a:pPr>
            <a:endParaRPr lang="th-TH"/>
          </a:p>
        </c:txPr>
        <c:crossAx val="117503488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3534337526850766"/>
          <c:y val="0.88605018411515557"/>
          <c:w val="0.32931358044304998"/>
          <c:h val="5.3080229573891032E-2"/>
        </c:manualLayout>
      </c:layout>
      <c:spPr>
        <a:noFill/>
        <a:ln>
          <a:solidFill>
            <a:schemeClr val="tx1"/>
          </a:solidFill>
        </a:ln>
        <a:effectLst/>
      </c:spPr>
      <c:txPr>
        <a:bodyPr/>
        <a:lstStyle/>
        <a:p>
          <a:pPr>
            <a:defRPr sz="825" b="0" i="0" u="none" strike="noStrike" baseline="0">
              <a:solidFill>
                <a:srgbClr val="333333"/>
              </a:solidFill>
              <a:latin typeface="Tahoma"/>
              <a:ea typeface="Tahoma"/>
              <a:cs typeface="Tahoma"/>
            </a:defRPr>
          </a:pPr>
          <a:endParaRPr lang="th-TH"/>
        </a:p>
      </c:txPr>
    </c:legend>
    <c:plotVisOnly val="1"/>
    <c:dispBlanksAs val="gap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ahoma"/>
          <a:ea typeface="Tahoma"/>
          <a:cs typeface="Tahoma"/>
        </a:defRPr>
      </a:pPr>
      <a:endParaRPr lang="th-TH"/>
    </a:p>
  </c:txPr>
  <c:printSettings>
    <c:headerFooter/>
    <c:pageMargins b="0.75000000000000011" l="0.70000000000000007" r="0.70000000000000007" t="0.75000000000000011" header="0.30000000000000004" footer="0.30000000000000004"/>
    <c:pageSetup orientation="landscape" verticalDpi="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th-TH"/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r>
              <a:rPr lang="en-US" sz="1400" b="0" i="0" u="none" strike="noStrike" baseline="0">
                <a:solidFill>
                  <a:srgbClr val="333333"/>
                </a:solidFill>
                <a:latin typeface="Tahoma"/>
                <a:ea typeface="Tahoma"/>
                <a:cs typeface="Tahoma"/>
              </a:rPr>
              <a:t>ปริมาณการใช้น้ำมันแก๊สโซฮอล์  พื้นที่(kWh/ตรม.)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r>
              <a:rPr lang="en-US" sz="1400" b="0" i="0" u="none" strike="noStrike" baseline="0">
                <a:solidFill>
                  <a:srgbClr val="333333"/>
                </a:solidFill>
                <a:latin typeface="Tahoma"/>
                <a:ea typeface="Tahoma"/>
                <a:cs typeface="Tahoma"/>
              </a:rPr>
              <a:t>อาคารสำนักงานอธิการบดี </a:t>
            </a:r>
          </a:p>
        </c:rich>
      </c:tx>
      <c:layout>
        <c:manualLayout>
          <c:xMode val="edge"/>
          <c:yMode val="edge"/>
          <c:x val="0.17441970920091485"/>
          <c:y val="2.9696667052647834E-2"/>
        </c:manualLayout>
      </c:layout>
      <c:spPr>
        <a:noFill/>
        <a:ln w="25400">
          <a:noFill/>
        </a:ln>
      </c:spPr>
    </c:title>
    <c:view3D>
      <c:depthPercent val="100"/>
      <c:perspective val="30"/>
    </c:view3D>
    <c:sideWall>
      <c:spPr>
        <a:noFill/>
        <a:ln w="25400">
          <a:noFill/>
        </a:ln>
      </c:spPr>
    </c:sideWall>
    <c:backWall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0.14164099891925275"/>
          <c:y val="0.22300995024875619"/>
          <c:w val="0.81329004042561903"/>
          <c:h val="0.58947454329402849"/>
        </c:manualLayout>
      </c:layout>
      <c:bar3DChart>
        <c:barDir val="col"/>
        <c:grouping val="clustered"/>
        <c:ser>
          <c:idx val="0"/>
          <c:order val="0"/>
          <c:tx>
            <c:strRef>
              <c:f>ปริมาณการปลดปล่อยGHGsเชื้อเพลิง!$J$112</c:f>
              <c:strCache>
                <c:ptCount val="1"/>
                <c:pt idx="0">
                  <c:v>ปริมาณการใช้น้ำมันแก๊สโซฮอล์  พื้นที่/(kWh/ตรม.)</c:v>
                </c:pt>
              </c:strCache>
            </c:strRef>
          </c:tx>
          <c:spPr>
            <a:solidFill>
              <a:srgbClr val="00B050"/>
            </a:solidFill>
            <a:ln w="28575" cap="rnd">
              <a:solidFill>
                <a:srgbClr val="00B050"/>
              </a:solidFill>
              <a:round/>
            </a:ln>
            <a:effectLst/>
          </c:spPr>
          <c:dLbls>
            <c:spPr>
              <a:noFill/>
              <a:ln w="25400">
                <a:noFill/>
              </a:ln>
            </c:spPr>
            <c:showVal val="1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ปริมาณการปลดปล่อยGHGsเชื้อเพลิง!$I$113:$I$119</c:f>
              <c:numCache>
                <c:formatCode>mmm\-yy</c:formatCode>
                <c:ptCount val="7"/>
                <c:pt idx="0">
                  <c:v>21824</c:v>
                </c:pt>
                <c:pt idx="1">
                  <c:v>21855</c:v>
                </c:pt>
                <c:pt idx="2">
                  <c:v>21885</c:v>
                </c:pt>
                <c:pt idx="3">
                  <c:v>21916</c:v>
                </c:pt>
                <c:pt idx="4">
                  <c:v>21947</c:v>
                </c:pt>
                <c:pt idx="5">
                  <c:v>21976</c:v>
                </c:pt>
                <c:pt idx="6">
                  <c:v>22007</c:v>
                </c:pt>
              </c:numCache>
            </c:numRef>
          </c:cat>
          <c:val>
            <c:numRef>
              <c:f>ปริมาณการปลดปล่อยGHGsเชื้อเพลิง!$J$113:$J$119</c:f>
              <c:numCache>
                <c:formatCode>#,##0.00</c:formatCode>
                <c:ptCount val="7"/>
                <c:pt idx="0">
                  <c:v>8.8567791920309905E-3</c:v>
                </c:pt>
                <c:pt idx="1">
                  <c:v>5.7092418372993907E-3</c:v>
                </c:pt>
                <c:pt idx="2">
                  <c:v>5.5511898173768682E-3</c:v>
                </c:pt>
                <c:pt idx="3">
                  <c:v>5.746098505810736E-3</c:v>
                </c:pt>
                <c:pt idx="4">
                  <c:v>6.7008301051466514E-3</c:v>
                </c:pt>
                <c:pt idx="5">
                  <c:v>6.1818483674598778E-3</c:v>
                </c:pt>
                <c:pt idx="6" formatCode="#,##0.000">
                  <c:v>4.3392363032650804E-3</c:v>
                </c:pt>
              </c:numCache>
            </c:numRef>
          </c:val>
        </c:ser>
        <c:dLbls/>
        <c:shape val="box"/>
        <c:axId val="117542912"/>
        <c:axId val="117544448"/>
        <c:axId val="0"/>
      </c:bar3DChart>
      <c:dateAx>
        <c:axId val="117542912"/>
        <c:scaling>
          <c:orientation val="minMax"/>
        </c:scaling>
        <c:axPos val="b"/>
        <c:numFmt formatCode="mmm\-yy" sourceLinked="0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Tahoma"/>
                <a:ea typeface="Tahoma"/>
                <a:cs typeface="Tahoma"/>
              </a:defRPr>
            </a:pPr>
            <a:endParaRPr lang="th-TH"/>
          </a:p>
        </c:txPr>
        <c:crossAx val="117544448"/>
        <c:crosses val="autoZero"/>
        <c:auto val="1"/>
        <c:lblOffset val="100"/>
        <c:baseTimeUnit val="months"/>
      </c:dateAx>
      <c:valAx>
        <c:axId val="117544448"/>
        <c:scaling>
          <c:orientation val="minMax"/>
        </c:scaling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0"/>
        <c:maj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Tahoma"/>
                <a:ea typeface="Tahoma"/>
                <a:cs typeface="Tahoma"/>
              </a:defRPr>
            </a:pPr>
            <a:endParaRPr lang="th-TH"/>
          </a:p>
        </c:txPr>
        <c:crossAx val="117542912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3534337526850766"/>
          <c:y val="0.88605015825227729"/>
          <c:w val="0.40917907014460531"/>
          <c:h val="5.3080370927898766E-2"/>
        </c:manualLayout>
      </c:layout>
      <c:spPr>
        <a:noFill/>
        <a:ln>
          <a:solidFill>
            <a:schemeClr val="tx1"/>
          </a:solidFill>
        </a:ln>
        <a:effectLst/>
      </c:spPr>
      <c:txPr>
        <a:bodyPr/>
        <a:lstStyle/>
        <a:p>
          <a:pPr>
            <a:defRPr sz="825" b="0" i="0" u="none" strike="noStrike" baseline="0">
              <a:solidFill>
                <a:srgbClr val="333333"/>
              </a:solidFill>
              <a:latin typeface="Tahoma"/>
              <a:ea typeface="Tahoma"/>
              <a:cs typeface="Tahoma"/>
            </a:defRPr>
          </a:pPr>
          <a:endParaRPr lang="th-TH"/>
        </a:p>
      </c:txPr>
    </c:legend>
    <c:plotVisOnly val="1"/>
    <c:dispBlanksAs val="gap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ahoma"/>
          <a:ea typeface="Tahoma"/>
          <a:cs typeface="Tahoma"/>
        </a:defRPr>
      </a:pPr>
      <a:endParaRPr lang="th-TH"/>
    </a:p>
  </c:txPr>
  <c:printSettings>
    <c:headerFooter/>
    <c:pageMargins b="0.75000000000000011" l="0.70000000000000007" r="0.70000000000000007" t="0.75000000000000011" header="0.30000000000000004" footer="0.30000000000000004"/>
    <c:pageSetup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6" Type="http://schemas.openxmlformats.org/officeDocument/2006/relationships/chart" Target="../charts/chart9.xml"/><Relationship Id="rId5" Type="http://schemas.openxmlformats.org/officeDocument/2006/relationships/chart" Target="../charts/chart8.xml"/><Relationship Id="rId4" Type="http://schemas.openxmlformats.org/officeDocument/2006/relationships/chart" Target="../charts/chart7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Relationship Id="rId6" Type="http://schemas.openxmlformats.org/officeDocument/2006/relationships/chart" Target="../charts/chart18.xml"/><Relationship Id="rId5" Type="http://schemas.openxmlformats.org/officeDocument/2006/relationships/chart" Target="../charts/chart17.xml"/><Relationship Id="rId4" Type="http://schemas.openxmlformats.org/officeDocument/2006/relationships/chart" Target="../charts/chart1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1257300</xdr:colOff>
      <xdr:row>0</xdr:row>
      <xdr:rowOff>327660</xdr:rowOff>
    </xdr:from>
    <xdr:to>
      <xdr:col>4</xdr:col>
      <xdr:colOff>1267460</xdr:colOff>
      <xdr:row>2</xdr:row>
      <xdr:rowOff>634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5120640" y="327660"/>
          <a:ext cx="1297940" cy="343534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th-TH" sz="1600" b="1" i="0" u="none" strike="noStrike" baseline="0">
              <a:solidFill>
                <a:srgbClr val="000000"/>
              </a:solidFill>
              <a:latin typeface="Angsana New" pitchFamily="18" charset="-34"/>
              <a:cs typeface="Angsana New" pitchFamily="18" charset="-34"/>
            </a:rPr>
            <a:t>แบบฟอร์ม</a:t>
          </a:r>
          <a:r>
            <a:rPr lang="th-TH" sz="1400" b="1" i="0" u="none" strike="noStrike" baseline="0">
              <a:solidFill>
                <a:srgbClr val="000000"/>
              </a:solidFill>
              <a:latin typeface="Cordia New (Thai)"/>
            </a:rPr>
            <a:t> </a:t>
          </a:r>
          <a:r>
            <a:rPr lang="en-US" sz="1600" b="1" i="0" u="none" strike="noStrike" baseline="0">
              <a:solidFill>
                <a:srgbClr val="000000"/>
              </a:solidFill>
              <a:latin typeface="Angsana New" pitchFamily="18" charset="-34"/>
              <a:cs typeface="Angsana New" pitchFamily="18" charset="-34"/>
            </a:rPr>
            <a:t>3.</a:t>
          </a:r>
          <a:r>
            <a:rPr lang="th-TH" sz="1600" b="1" i="0" u="none" strike="noStrike" baseline="0">
              <a:solidFill>
                <a:srgbClr val="000000"/>
              </a:solidFill>
              <a:latin typeface="Angsana New" pitchFamily="18" charset="-34"/>
              <a:cs typeface="Angsana New" pitchFamily="18" charset="-34"/>
            </a:rPr>
            <a:t>1</a:t>
          </a:r>
        </a:p>
        <a:p>
          <a:pPr algn="l" rtl="0">
            <a:defRPr sz="1000"/>
          </a:pPr>
          <a:endParaRPr lang="th-TH" sz="1100" b="0" i="0" u="none" strike="noStrike" baseline="0">
            <a:solidFill>
              <a:srgbClr val="000000"/>
            </a:solidFill>
            <a:latin typeface="Angsana New" pitchFamily="18" charset="-34"/>
            <a:cs typeface="Angsana New" pitchFamily="18" charset="-34"/>
          </a:endParaRPr>
        </a:p>
      </xdr:txBody>
    </xdr:sp>
    <xdr:clientData/>
  </xdr:twoCellAnchor>
  <xdr:twoCellAnchor>
    <xdr:from>
      <xdr:col>0</xdr:col>
      <xdr:colOff>45720</xdr:colOff>
      <xdr:row>18</xdr:row>
      <xdr:rowOff>15240</xdr:rowOff>
    </xdr:from>
    <xdr:to>
      <xdr:col>4</xdr:col>
      <xdr:colOff>1242060</xdr:colOff>
      <xdr:row>30</xdr:row>
      <xdr:rowOff>243840</xdr:rowOff>
    </xdr:to>
    <xdr:graphicFrame macro="">
      <xdr:nvGraphicFramePr>
        <xdr:cNvPr id="3" name="แผนภูมิ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53340</xdr:colOff>
      <xdr:row>32</xdr:row>
      <xdr:rowOff>15240</xdr:rowOff>
    </xdr:from>
    <xdr:to>
      <xdr:col>4</xdr:col>
      <xdr:colOff>1219200</xdr:colOff>
      <xdr:row>45</xdr:row>
      <xdr:rowOff>274320</xdr:rowOff>
    </xdr:to>
    <xdr:graphicFrame macro="">
      <xdr:nvGraphicFramePr>
        <xdr:cNvPr id="4" name="แผนภูมิ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53340</xdr:colOff>
      <xdr:row>48</xdr:row>
      <xdr:rowOff>15240</xdr:rowOff>
    </xdr:from>
    <xdr:to>
      <xdr:col>4</xdr:col>
      <xdr:colOff>1219200</xdr:colOff>
      <xdr:row>62</xdr:row>
      <xdr:rowOff>0</xdr:rowOff>
    </xdr:to>
    <xdr:graphicFrame macro="">
      <xdr:nvGraphicFramePr>
        <xdr:cNvPr id="5" name="แผนภูมิ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30480</xdr:colOff>
      <xdr:row>1</xdr:row>
      <xdr:rowOff>7620</xdr:rowOff>
    </xdr:from>
    <xdr:to>
      <xdr:col>4</xdr:col>
      <xdr:colOff>1203960</xdr:colOff>
      <xdr:row>2</xdr:row>
      <xdr:rowOff>15874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4907280" y="342900"/>
          <a:ext cx="1173480" cy="343534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th-TH" sz="1600" b="1" i="0" u="none" strike="noStrike" baseline="0">
              <a:solidFill>
                <a:srgbClr val="000000"/>
              </a:solidFill>
              <a:latin typeface="Angsana New" pitchFamily="18" charset="-34"/>
              <a:cs typeface="Angsana New" pitchFamily="18" charset="-34"/>
            </a:rPr>
            <a:t>แบบฟอร์ม</a:t>
          </a:r>
          <a:r>
            <a:rPr lang="th-TH" sz="1400" b="1" i="0" u="none" strike="noStrike" baseline="0">
              <a:solidFill>
                <a:srgbClr val="000000"/>
              </a:solidFill>
              <a:latin typeface="Cordia New (Thai)"/>
            </a:rPr>
            <a:t> </a:t>
          </a:r>
          <a:r>
            <a:rPr lang="en-US" sz="1600" b="1" i="0" u="none" strike="noStrike" baseline="0">
              <a:solidFill>
                <a:srgbClr val="000000"/>
              </a:solidFill>
              <a:latin typeface="Angsana New" pitchFamily="18" charset="-34"/>
              <a:cs typeface="Angsana New" pitchFamily="18" charset="-34"/>
            </a:rPr>
            <a:t>3.</a:t>
          </a:r>
          <a:r>
            <a:rPr lang="th-TH" sz="1600" b="1" i="0" u="none" strike="noStrike" baseline="0">
              <a:solidFill>
                <a:srgbClr val="000000"/>
              </a:solidFill>
              <a:latin typeface="Angsana New" pitchFamily="18" charset="-34"/>
              <a:cs typeface="Angsana New" pitchFamily="18" charset="-34"/>
            </a:rPr>
            <a:t>1</a:t>
          </a:r>
        </a:p>
        <a:p>
          <a:pPr algn="l" rtl="0">
            <a:defRPr sz="1000"/>
          </a:pPr>
          <a:endParaRPr lang="th-TH" sz="1100" b="0" i="0" u="none" strike="noStrike" baseline="0">
            <a:solidFill>
              <a:srgbClr val="000000"/>
            </a:solidFill>
            <a:latin typeface="Angsana New" pitchFamily="18" charset="-34"/>
            <a:cs typeface="Angsana New" pitchFamily="18" charset="-34"/>
          </a:endParaRPr>
        </a:p>
      </xdr:txBody>
    </xdr:sp>
    <xdr:clientData/>
  </xdr:twoCellAnchor>
  <xdr:twoCellAnchor>
    <xdr:from>
      <xdr:col>0</xdr:col>
      <xdr:colOff>45720</xdr:colOff>
      <xdr:row>18</xdr:row>
      <xdr:rowOff>15240</xdr:rowOff>
    </xdr:from>
    <xdr:to>
      <xdr:col>4</xdr:col>
      <xdr:colOff>1242060</xdr:colOff>
      <xdr:row>30</xdr:row>
      <xdr:rowOff>243840</xdr:rowOff>
    </xdr:to>
    <xdr:graphicFrame macro="">
      <xdr:nvGraphicFramePr>
        <xdr:cNvPr id="3" name="แผนภูมิ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53340</xdr:colOff>
      <xdr:row>32</xdr:row>
      <xdr:rowOff>15240</xdr:rowOff>
    </xdr:from>
    <xdr:to>
      <xdr:col>4</xdr:col>
      <xdr:colOff>1219200</xdr:colOff>
      <xdr:row>45</xdr:row>
      <xdr:rowOff>274320</xdr:rowOff>
    </xdr:to>
    <xdr:graphicFrame macro="">
      <xdr:nvGraphicFramePr>
        <xdr:cNvPr id="4" name="แผนภูมิ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53340</xdr:colOff>
      <xdr:row>48</xdr:row>
      <xdr:rowOff>15240</xdr:rowOff>
    </xdr:from>
    <xdr:to>
      <xdr:col>4</xdr:col>
      <xdr:colOff>1219200</xdr:colOff>
      <xdr:row>62</xdr:row>
      <xdr:rowOff>0</xdr:rowOff>
    </xdr:to>
    <xdr:graphicFrame macro="">
      <xdr:nvGraphicFramePr>
        <xdr:cNvPr id="5" name="แผนภูมิ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45720</xdr:colOff>
      <xdr:row>81</xdr:row>
      <xdr:rowOff>15240</xdr:rowOff>
    </xdr:from>
    <xdr:to>
      <xdr:col>4</xdr:col>
      <xdr:colOff>1242060</xdr:colOff>
      <xdr:row>93</xdr:row>
      <xdr:rowOff>243840</xdr:rowOff>
    </xdr:to>
    <xdr:graphicFrame macro="">
      <xdr:nvGraphicFramePr>
        <xdr:cNvPr id="6" name="แผนภูมิ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53340</xdr:colOff>
      <xdr:row>95</xdr:row>
      <xdr:rowOff>15240</xdr:rowOff>
    </xdr:from>
    <xdr:to>
      <xdr:col>4</xdr:col>
      <xdr:colOff>1219200</xdr:colOff>
      <xdr:row>108</xdr:row>
      <xdr:rowOff>274320</xdr:rowOff>
    </xdr:to>
    <xdr:graphicFrame macro="">
      <xdr:nvGraphicFramePr>
        <xdr:cNvPr id="7" name="แผนภูมิ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53340</xdr:colOff>
      <xdr:row>111</xdr:row>
      <xdr:rowOff>15240</xdr:rowOff>
    </xdr:from>
    <xdr:to>
      <xdr:col>4</xdr:col>
      <xdr:colOff>1219200</xdr:colOff>
      <xdr:row>125</xdr:row>
      <xdr:rowOff>0</xdr:rowOff>
    </xdr:to>
    <xdr:graphicFrame macro="">
      <xdr:nvGraphicFramePr>
        <xdr:cNvPr id="8" name="แผนภูมิ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1211580</xdr:colOff>
      <xdr:row>0</xdr:row>
      <xdr:rowOff>320040</xdr:rowOff>
    </xdr:from>
    <xdr:to>
      <xdr:col>5</xdr:col>
      <xdr:colOff>0</xdr:colOff>
      <xdr:row>1</xdr:row>
      <xdr:rowOff>328294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4869180" y="320040"/>
          <a:ext cx="1226820" cy="343534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th-TH" sz="1600" b="1" i="0" u="none" strike="noStrike" baseline="0">
              <a:solidFill>
                <a:srgbClr val="000000"/>
              </a:solidFill>
              <a:latin typeface="Angsana New" pitchFamily="18" charset="-34"/>
              <a:cs typeface="Angsana New" pitchFamily="18" charset="-34"/>
            </a:rPr>
            <a:t>แบบฟอร์ม</a:t>
          </a:r>
          <a:r>
            <a:rPr lang="th-TH" sz="1400" b="1" i="0" u="none" strike="noStrike" baseline="0">
              <a:solidFill>
                <a:srgbClr val="000000"/>
              </a:solidFill>
              <a:latin typeface="Cordia New (Thai)"/>
            </a:rPr>
            <a:t> </a:t>
          </a:r>
          <a:r>
            <a:rPr lang="en-US" sz="1600" b="1" i="0" u="none" strike="noStrike" baseline="0">
              <a:solidFill>
                <a:srgbClr val="000000"/>
              </a:solidFill>
              <a:latin typeface="Angsana New" pitchFamily="18" charset="-34"/>
              <a:cs typeface="Angsana New" pitchFamily="18" charset="-34"/>
            </a:rPr>
            <a:t>3.</a:t>
          </a:r>
          <a:r>
            <a:rPr lang="th-TH" sz="1600" b="1" i="0" u="none" strike="noStrike" baseline="0">
              <a:solidFill>
                <a:srgbClr val="000000"/>
              </a:solidFill>
              <a:latin typeface="Angsana New" pitchFamily="18" charset="-34"/>
              <a:cs typeface="Angsana New" pitchFamily="18" charset="-34"/>
            </a:rPr>
            <a:t>2</a:t>
          </a:r>
        </a:p>
        <a:p>
          <a:pPr algn="l" rtl="0">
            <a:defRPr sz="1000"/>
          </a:pPr>
          <a:endParaRPr lang="th-TH" sz="1100" b="0" i="0" u="none" strike="noStrike" baseline="0">
            <a:solidFill>
              <a:srgbClr val="000000"/>
            </a:solidFill>
            <a:latin typeface="Angsana New" pitchFamily="18" charset="-34"/>
            <a:cs typeface="Angsana New" pitchFamily="18" charset="-34"/>
          </a:endParaRPr>
        </a:p>
      </xdr:txBody>
    </xdr:sp>
    <xdr:clientData/>
  </xdr:twoCellAnchor>
  <xdr:twoCellAnchor>
    <xdr:from>
      <xdr:col>0</xdr:col>
      <xdr:colOff>45720</xdr:colOff>
      <xdr:row>18</xdr:row>
      <xdr:rowOff>15240</xdr:rowOff>
    </xdr:from>
    <xdr:to>
      <xdr:col>4</xdr:col>
      <xdr:colOff>1242060</xdr:colOff>
      <xdr:row>30</xdr:row>
      <xdr:rowOff>243840</xdr:rowOff>
    </xdr:to>
    <xdr:graphicFrame macro="">
      <xdr:nvGraphicFramePr>
        <xdr:cNvPr id="3" name="แผนภูมิ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53340</xdr:colOff>
      <xdr:row>32</xdr:row>
      <xdr:rowOff>15240</xdr:rowOff>
    </xdr:from>
    <xdr:to>
      <xdr:col>4</xdr:col>
      <xdr:colOff>1219200</xdr:colOff>
      <xdr:row>45</xdr:row>
      <xdr:rowOff>274320</xdr:rowOff>
    </xdr:to>
    <xdr:graphicFrame macro="">
      <xdr:nvGraphicFramePr>
        <xdr:cNvPr id="4" name="แผนภูมิ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53340</xdr:colOff>
      <xdr:row>48</xdr:row>
      <xdr:rowOff>15240</xdr:rowOff>
    </xdr:from>
    <xdr:to>
      <xdr:col>4</xdr:col>
      <xdr:colOff>1219200</xdr:colOff>
      <xdr:row>62</xdr:row>
      <xdr:rowOff>0</xdr:rowOff>
    </xdr:to>
    <xdr:graphicFrame macro="">
      <xdr:nvGraphicFramePr>
        <xdr:cNvPr id="5" name="แผนภูมิ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30480</xdr:colOff>
      <xdr:row>1</xdr:row>
      <xdr:rowOff>7620</xdr:rowOff>
    </xdr:from>
    <xdr:to>
      <xdr:col>4</xdr:col>
      <xdr:colOff>1203960</xdr:colOff>
      <xdr:row>2</xdr:row>
      <xdr:rowOff>15874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4907280" y="342900"/>
          <a:ext cx="1173480" cy="343534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th-TH" sz="1600" b="1" i="0" u="none" strike="noStrike" baseline="0">
              <a:solidFill>
                <a:srgbClr val="000000"/>
              </a:solidFill>
              <a:latin typeface="Angsana New" pitchFamily="18" charset="-34"/>
              <a:cs typeface="Angsana New" pitchFamily="18" charset="-34"/>
            </a:rPr>
            <a:t>แบบฟอร์ม</a:t>
          </a:r>
          <a:r>
            <a:rPr lang="th-TH" sz="1400" b="1" i="0" u="none" strike="noStrike" baseline="0">
              <a:solidFill>
                <a:srgbClr val="000000"/>
              </a:solidFill>
              <a:latin typeface="Cordia New (Thai)"/>
            </a:rPr>
            <a:t> </a:t>
          </a:r>
          <a:r>
            <a:rPr lang="en-US" sz="1600" b="1" i="0" u="none" strike="noStrike" baseline="0">
              <a:solidFill>
                <a:srgbClr val="000000"/>
              </a:solidFill>
              <a:latin typeface="Angsana New" pitchFamily="18" charset="-34"/>
              <a:cs typeface="Angsana New" pitchFamily="18" charset="-34"/>
            </a:rPr>
            <a:t>3.</a:t>
          </a:r>
          <a:r>
            <a:rPr lang="th-TH" sz="1600" b="1" i="0" u="none" strike="noStrike" baseline="0">
              <a:solidFill>
                <a:srgbClr val="000000"/>
              </a:solidFill>
              <a:latin typeface="Angsana New" pitchFamily="18" charset="-34"/>
              <a:cs typeface="Angsana New" pitchFamily="18" charset="-34"/>
            </a:rPr>
            <a:t>2</a:t>
          </a:r>
        </a:p>
        <a:p>
          <a:pPr algn="l" rtl="0">
            <a:defRPr sz="1000"/>
          </a:pPr>
          <a:endParaRPr lang="th-TH" sz="1100" b="0" i="0" u="none" strike="noStrike" baseline="0">
            <a:solidFill>
              <a:srgbClr val="000000"/>
            </a:solidFill>
            <a:latin typeface="Angsana New" pitchFamily="18" charset="-34"/>
            <a:cs typeface="Angsana New" pitchFamily="18" charset="-34"/>
          </a:endParaRPr>
        </a:p>
      </xdr:txBody>
    </xdr:sp>
    <xdr:clientData/>
  </xdr:twoCellAnchor>
  <xdr:twoCellAnchor>
    <xdr:from>
      <xdr:col>0</xdr:col>
      <xdr:colOff>45720</xdr:colOff>
      <xdr:row>18</xdr:row>
      <xdr:rowOff>76200</xdr:rowOff>
    </xdr:from>
    <xdr:to>
      <xdr:col>4</xdr:col>
      <xdr:colOff>1203960</xdr:colOff>
      <xdr:row>30</xdr:row>
      <xdr:rowOff>175260</xdr:rowOff>
    </xdr:to>
    <xdr:graphicFrame macro="">
      <xdr:nvGraphicFramePr>
        <xdr:cNvPr id="3" name="แผนภูมิ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53340</xdr:colOff>
      <xdr:row>32</xdr:row>
      <xdr:rowOff>15240</xdr:rowOff>
    </xdr:from>
    <xdr:to>
      <xdr:col>4</xdr:col>
      <xdr:colOff>1219200</xdr:colOff>
      <xdr:row>45</xdr:row>
      <xdr:rowOff>274320</xdr:rowOff>
    </xdr:to>
    <xdr:graphicFrame macro="">
      <xdr:nvGraphicFramePr>
        <xdr:cNvPr id="4" name="แผนภูมิ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53340</xdr:colOff>
      <xdr:row>48</xdr:row>
      <xdr:rowOff>15240</xdr:rowOff>
    </xdr:from>
    <xdr:to>
      <xdr:col>4</xdr:col>
      <xdr:colOff>1219200</xdr:colOff>
      <xdr:row>62</xdr:row>
      <xdr:rowOff>0</xdr:rowOff>
    </xdr:to>
    <xdr:graphicFrame macro="">
      <xdr:nvGraphicFramePr>
        <xdr:cNvPr id="5" name="แผนภูมิ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45720</xdr:colOff>
      <xdr:row>81</xdr:row>
      <xdr:rowOff>15240</xdr:rowOff>
    </xdr:from>
    <xdr:to>
      <xdr:col>4</xdr:col>
      <xdr:colOff>1242060</xdr:colOff>
      <xdr:row>93</xdr:row>
      <xdr:rowOff>243840</xdr:rowOff>
    </xdr:to>
    <xdr:graphicFrame macro="">
      <xdr:nvGraphicFramePr>
        <xdr:cNvPr id="6" name="แผนภูมิ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53340</xdr:colOff>
      <xdr:row>95</xdr:row>
      <xdr:rowOff>15240</xdr:rowOff>
    </xdr:from>
    <xdr:to>
      <xdr:col>4</xdr:col>
      <xdr:colOff>1219200</xdr:colOff>
      <xdr:row>108</xdr:row>
      <xdr:rowOff>274320</xdr:rowOff>
    </xdr:to>
    <xdr:graphicFrame macro="">
      <xdr:nvGraphicFramePr>
        <xdr:cNvPr id="7" name="แผนภูมิ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53340</xdr:colOff>
      <xdr:row>111</xdr:row>
      <xdr:rowOff>15240</xdr:rowOff>
    </xdr:from>
    <xdr:to>
      <xdr:col>4</xdr:col>
      <xdr:colOff>1219200</xdr:colOff>
      <xdr:row>125</xdr:row>
      <xdr:rowOff>0</xdr:rowOff>
    </xdr:to>
    <xdr:graphicFrame macro="">
      <xdr:nvGraphicFramePr>
        <xdr:cNvPr id="8" name="แผนภูมิ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Downloads\3.1%20&#3610;&#3633;&#3609;&#3607;&#3638;&#3585;&#3585;&#3634;&#3619;&#3651;&#3594;&#3657;&#3652;&#3615;&#3615;&#3657;&#3634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Downloads\3.1%20&#3610;&#3633;&#3609;&#3607;&#3638;&#3585;&#3585;&#3634;&#3619;&#3651;&#3594;&#3657;&#3648;&#3594;&#3639;&#3657;&#3629;&#3648;&#3614;&#3621;&#3636;&#3591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Downloads\3.2%20&#3610;&#3633;&#3609;&#3607;&#3638;&#3585;&#3585;&#3634;&#3619;&#3651;&#3594;&#3657;&#3609;&#3657;&#3635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Downloads\3.2%20&#3610;&#3633;&#3609;&#3607;&#3638;&#3585;&#3585;&#3634;&#3619;&#3651;&#3594;&#3657;&#3585;&#3619;&#3632;&#3604;&#3634;&#3625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ไฟฟ้าเปรียบเทียบ 04-60-05-60"/>
      <sheetName val="พื้นที่อาคาร"/>
      <sheetName val="ปริมาณก๊าซเรือนกระจก (kgCO2)"/>
      <sheetName val="ไฟฟ้า-ต.ค-58-ก.ย-59"/>
      <sheetName val="ไฟฟ้า-ต.ค-59-ก.ย-60"/>
      <sheetName val="ไฟฟ้าเปรียบเทียบ 58-59"/>
      <sheetName val="ไฟฟ้า-ต.ค-59-ก.ย-60 (รวม3อาคาร)"/>
      <sheetName val="ปริมาณการปลดปล่อย GHGs (kgCO2) "/>
    </sheetNames>
    <sheetDataSet>
      <sheetData sheetId="0"/>
      <sheetData sheetId="1"/>
      <sheetData sheetId="2"/>
      <sheetData sheetId="3"/>
      <sheetData sheetId="4"/>
      <sheetData sheetId="5"/>
      <sheetData sheetId="6">
        <row r="5">
          <cell r="F5">
            <v>17520.701016000003</v>
          </cell>
        </row>
        <row r="6">
          <cell r="F6">
            <v>16611.68691</v>
          </cell>
        </row>
        <row r="7">
          <cell r="F7">
            <v>8827.3230500000009</v>
          </cell>
        </row>
        <row r="8">
          <cell r="F8">
            <v>8578.5181300000004</v>
          </cell>
        </row>
        <row r="9">
          <cell r="F9">
            <v>9712.6231020000105</v>
          </cell>
        </row>
        <row r="10">
          <cell r="F10">
            <v>13459.908097999991</v>
          </cell>
        </row>
        <row r="11">
          <cell r="F11">
            <v>13249.569242000001</v>
          </cell>
        </row>
      </sheetData>
      <sheetData sheetId="7">
        <row r="5">
          <cell r="D5">
            <v>87.603505080000019</v>
          </cell>
          <cell r="E5">
            <v>1.9392032115107916</v>
          </cell>
        </row>
        <row r="6">
          <cell r="D6">
            <v>83.058434550000001</v>
          </cell>
          <cell r="E6">
            <v>1.8385929064748201</v>
          </cell>
        </row>
        <row r="7">
          <cell r="D7">
            <v>44.136615250000006</v>
          </cell>
          <cell r="E7">
            <v>0.97701417266187063</v>
          </cell>
        </row>
        <row r="8">
          <cell r="D8">
            <v>42.892590650000002</v>
          </cell>
          <cell r="E8">
            <v>0.94947627338129503</v>
          </cell>
        </row>
        <row r="9">
          <cell r="D9">
            <v>48.563115510000053</v>
          </cell>
          <cell r="E9">
            <v>1.0749997899280588</v>
          </cell>
        </row>
        <row r="10">
          <cell r="D10">
            <v>67.299540489999956</v>
          </cell>
          <cell r="E10">
            <v>1.4897518647482004</v>
          </cell>
        </row>
        <row r="11">
          <cell r="D11">
            <v>66.247846210000006</v>
          </cell>
          <cell r="E11">
            <v>1.4664714158273382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พื้นที่อาคาร"/>
      <sheetName val="เชื้อเพลิงเปรียบเทียบ 58-59"/>
      <sheetName val="ปริมาณก๊าซเรือนกระจก (kgCO2)"/>
      <sheetName val="เชื้อเพลิง-ต.ค-58-ก.ย-59"/>
      <sheetName val="เชื้อเพลิง-ต.ค-59-ก.ย-60"/>
      <sheetName val="เชื้อเพลิง-ต.ค-59-ก.ย-60(3)"/>
      <sheetName val="ปริมาณการปลดปล่อย GHGs (kgCO2) "/>
    </sheetNames>
    <sheetDataSet>
      <sheetData sheetId="0"/>
      <sheetData sheetId="1"/>
      <sheetData sheetId="2">
        <row r="9">
          <cell r="B9">
            <v>0.66620000000000001</v>
          </cell>
        </row>
      </sheetData>
      <sheetData sheetId="3"/>
      <sheetData sheetId="4">
        <row r="35">
          <cell r="E35">
            <v>2136</v>
          </cell>
        </row>
      </sheetData>
      <sheetData sheetId="5">
        <row r="5">
          <cell r="F5">
            <v>1203.932513</v>
          </cell>
        </row>
        <row r="6">
          <cell r="F6">
            <v>1218.4624254</v>
          </cell>
        </row>
        <row r="7">
          <cell r="F7">
            <v>1140.6392924000002</v>
          </cell>
        </row>
        <row r="8">
          <cell r="F8">
            <v>2042.6822730000001</v>
          </cell>
        </row>
        <row r="9">
          <cell r="F9">
            <v>1527.2409038000001</v>
          </cell>
        </row>
        <row r="10">
          <cell r="F10">
            <v>1353.5955510000001</v>
          </cell>
        </row>
        <row r="11">
          <cell r="F11">
            <v>1891.3752196</v>
          </cell>
        </row>
        <row r="35">
          <cell r="C35">
            <v>80.021000000000001</v>
          </cell>
        </row>
        <row r="36">
          <cell r="C36">
            <v>51.582999999999998</v>
          </cell>
        </row>
        <row r="37">
          <cell r="C37">
            <v>50.155000000000001</v>
          </cell>
        </row>
        <row r="38">
          <cell r="C38">
            <v>51.915999999999997</v>
          </cell>
        </row>
        <row r="39">
          <cell r="C39">
            <v>60.541999999999994</v>
          </cell>
        </row>
        <row r="40">
          <cell r="C40">
            <v>55.852999999999994</v>
          </cell>
        </row>
        <row r="41">
          <cell r="C41">
            <v>39.204999999999998</v>
          </cell>
        </row>
      </sheetData>
      <sheetData sheetId="6">
        <row r="5">
          <cell r="D5">
            <v>6.019662565</v>
          </cell>
          <cell r="E5">
            <v>0.13325207670171554</v>
          </cell>
        </row>
        <row r="6">
          <cell r="D6">
            <v>6.0923121270000005</v>
          </cell>
          <cell r="E6">
            <v>0.13486025737686774</v>
          </cell>
        </row>
        <row r="7">
          <cell r="D7">
            <v>5.7031964620000011</v>
          </cell>
          <cell r="E7">
            <v>0.12624673961261762</v>
          </cell>
        </row>
        <row r="8">
          <cell r="D8">
            <v>10.213411365000001</v>
          </cell>
          <cell r="E8">
            <v>0.2260854757055894</v>
          </cell>
        </row>
        <row r="9">
          <cell r="D9">
            <v>7.6362045190000005</v>
          </cell>
          <cell r="E9">
            <v>0.1690360712562258</v>
          </cell>
        </row>
        <row r="10">
          <cell r="D10">
            <v>6.7679777550000004</v>
          </cell>
          <cell r="E10">
            <v>0.14981688444936359</v>
          </cell>
        </row>
        <row r="11">
          <cell r="D11">
            <v>9.4568760980000004</v>
          </cell>
          <cell r="E11">
            <v>0.20933870720531267</v>
          </cell>
        </row>
        <row r="68">
          <cell r="D68">
            <v>0.40010499999999999</v>
          </cell>
          <cell r="E68">
            <v>8.8567791920309905E-3</v>
          </cell>
        </row>
        <row r="69">
          <cell r="D69">
            <v>0.25791500000000001</v>
          </cell>
          <cell r="E69">
            <v>5.7092418372993907E-3</v>
          </cell>
        </row>
        <row r="70">
          <cell r="D70">
            <v>0.25077500000000003</v>
          </cell>
          <cell r="E70">
            <v>5.5511898173768682E-3</v>
          </cell>
        </row>
        <row r="71">
          <cell r="D71">
            <v>0.25957999999999998</v>
          </cell>
          <cell r="E71">
            <v>5.746098505810736E-3</v>
          </cell>
        </row>
        <row r="72">
          <cell r="D72">
            <v>0.30270999999999998</v>
          </cell>
          <cell r="E72">
            <v>6.7008301051466514E-3</v>
          </cell>
        </row>
        <row r="73">
          <cell r="D73">
            <v>0.27926499999999999</v>
          </cell>
          <cell r="E73">
            <v>6.1818483674598778E-3</v>
          </cell>
        </row>
        <row r="74">
          <cell r="D74">
            <v>0.196025</v>
          </cell>
          <cell r="E74">
            <v>4.3392363032650804E-3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พื้นที่อาคาร"/>
      <sheetName val="ปริมาณก๊าซเรือนกระจก (kgCO2)"/>
      <sheetName val="น้ำ-ต.ค-58-ก.ย-59"/>
      <sheetName val="น้ำ-ต.ค-59-ก.ย-60"/>
      <sheetName val="น้ำเปรียบเทียบ 58-59"/>
      <sheetName val="น้ำ-ต.ค-59-ก.ย-60 (รวม3อาคาร)"/>
      <sheetName val="ปริมาณการปลดปล่อย GHGs (kgCO2) "/>
    </sheetNames>
    <sheetDataSet>
      <sheetData sheetId="0"/>
      <sheetData sheetId="1"/>
      <sheetData sheetId="2"/>
      <sheetData sheetId="3"/>
      <sheetData sheetId="4"/>
      <sheetData sheetId="5">
        <row r="5">
          <cell r="F5">
            <v>286.65010000000001</v>
          </cell>
        </row>
        <row r="6">
          <cell r="F6">
            <v>258.47810000000004</v>
          </cell>
        </row>
        <row r="7">
          <cell r="F7">
            <v>351.44570000000004</v>
          </cell>
        </row>
        <row r="8">
          <cell r="F8">
            <v>295.10169999999999</v>
          </cell>
        </row>
        <row r="9">
          <cell r="F9">
            <v>397.92950000000002</v>
          </cell>
        </row>
        <row r="10">
          <cell r="F10">
            <v>375.39190000000002</v>
          </cell>
        </row>
        <row r="11">
          <cell r="F11">
            <v>482.44550000000004</v>
          </cell>
        </row>
      </sheetData>
      <sheetData sheetId="6">
        <row r="5">
          <cell r="D5">
            <v>1.4332505</v>
          </cell>
          <cell r="E5">
            <v>3.1726629773104593E-2</v>
          </cell>
        </row>
        <row r="6">
          <cell r="D6">
            <v>1.2923905000000002</v>
          </cell>
          <cell r="E6">
            <v>2.8608533480907587E-2</v>
          </cell>
        </row>
        <row r="7">
          <cell r="D7">
            <v>1.7572285000000003</v>
          </cell>
          <cell r="E7">
            <v>3.8898251245157722E-2</v>
          </cell>
        </row>
        <row r="8">
          <cell r="D8">
            <v>1.4755084999999999</v>
          </cell>
          <cell r="E8">
            <v>3.2662058660763695E-2</v>
          </cell>
        </row>
        <row r="9">
          <cell r="D9">
            <v>1.9896475</v>
          </cell>
          <cell r="E9">
            <v>4.4043110127282792E-2</v>
          </cell>
        </row>
        <row r="10">
          <cell r="D10">
            <v>1.8769595000000001</v>
          </cell>
          <cell r="E10">
            <v>4.1548633093525182E-2</v>
          </cell>
        </row>
        <row r="11">
          <cell r="D11">
            <v>2.4122275000000002</v>
          </cell>
          <cell r="E11">
            <v>5.339739900387383E-2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พื้นที่อาคาร"/>
      <sheetName val="ปริมาณก๊าซเรือนกระจก (kgCO2)"/>
      <sheetName val="ชนิดกระดาษ"/>
      <sheetName val="กระดาษ-ต.ค-59-ก.ย-60(3)"/>
      <sheetName val="ปริมาณการปลดปล่อย GHGs (kgCO2) "/>
    </sheetNames>
    <sheetDataSet>
      <sheetData sheetId="0"/>
      <sheetData sheetId="1"/>
      <sheetData sheetId="2"/>
      <sheetData sheetId="3">
        <row r="5">
          <cell r="F5">
            <v>0</v>
          </cell>
        </row>
        <row r="6">
          <cell r="F6">
            <v>235.36179800000002</v>
          </cell>
        </row>
        <row r="7">
          <cell r="F7">
            <v>224.47609000000003</v>
          </cell>
        </row>
        <row r="8">
          <cell r="F8">
            <v>253.10603500000002</v>
          </cell>
        </row>
        <row r="9">
          <cell r="F9">
            <v>133.25665499999999</v>
          </cell>
        </row>
        <row r="10">
          <cell r="F10">
            <v>207.35475000000005</v>
          </cell>
        </row>
        <row r="11">
          <cell r="F11">
            <v>116.11866000000001</v>
          </cell>
        </row>
        <row r="12">
          <cell r="F12">
            <v>307.04824900000006</v>
          </cell>
        </row>
        <row r="35">
          <cell r="F35">
            <v>0</v>
          </cell>
        </row>
        <row r="36">
          <cell r="F36">
            <v>235.36179800000002</v>
          </cell>
        </row>
        <row r="37">
          <cell r="F37">
            <v>224.47609000000003</v>
          </cell>
        </row>
        <row r="38">
          <cell r="F38">
            <v>253.10603500000002</v>
          </cell>
        </row>
        <row r="39">
          <cell r="F39">
            <v>133.25665499999999</v>
          </cell>
        </row>
        <row r="40">
          <cell r="F40">
            <v>207.35475000000005</v>
          </cell>
        </row>
        <row r="41">
          <cell r="F41">
            <v>116.11866000000001</v>
          </cell>
        </row>
        <row r="42">
          <cell r="F42">
            <v>307.04824900000006</v>
          </cell>
        </row>
      </sheetData>
      <sheetData sheetId="4">
        <row r="5">
          <cell r="D5">
            <v>0</v>
          </cell>
          <cell r="E5">
            <v>0</v>
          </cell>
        </row>
        <row r="6">
          <cell r="D6">
            <v>1.1768089900000001</v>
          </cell>
          <cell r="E6">
            <v>2.6050005312672941E-2</v>
          </cell>
        </row>
        <row r="7">
          <cell r="D7">
            <v>1.1223804500000001</v>
          </cell>
          <cell r="E7">
            <v>2.4845167681239625E-2</v>
          </cell>
        </row>
        <row r="8">
          <cell r="D8">
            <v>1.2655301750000001</v>
          </cell>
          <cell r="E8">
            <v>2.8013949640287771E-2</v>
          </cell>
        </row>
        <row r="9">
          <cell r="D9">
            <v>0.66628327499999995</v>
          </cell>
          <cell r="E9">
            <v>1.4748938018815716E-2</v>
          </cell>
        </row>
        <row r="10">
          <cell r="D10">
            <v>1.0367737500000003</v>
          </cell>
          <cell r="E10">
            <v>2.2950166021029336E-2</v>
          </cell>
        </row>
        <row r="11">
          <cell r="D11">
            <v>0.58059329999999998</v>
          </cell>
          <cell r="E11">
            <v>1.2852092971776426E-2</v>
          </cell>
        </row>
        <row r="68">
          <cell r="D68">
            <v>0</v>
          </cell>
          <cell r="E68">
            <v>0</v>
          </cell>
        </row>
        <row r="69">
          <cell r="D69">
            <v>0.58840449500000003</v>
          </cell>
          <cell r="E69">
            <v>2.6050005312672941E-2</v>
          </cell>
        </row>
        <row r="70">
          <cell r="D70">
            <v>0.56119022500000004</v>
          </cell>
          <cell r="E70">
            <v>2.4845167681239625E-2</v>
          </cell>
        </row>
        <row r="71">
          <cell r="D71">
            <v>0.63276508750000005</v>
          </cell>
          <cell r="E71">
            <v>2.8013949640287771E-2</v>
          </cell>
        </row>
        <row r="72">
          <cell r="D72">
            <v>0.33314163749999998</v>
          </cell>
          <cell r="E72">
            <v>1.4748938018815716E-2</v>
          </cell>
        </row>
        <row r="73">
          <cell r="D73">
            <v>0.51838687500000014</v>
          </cell>
          <cell r="E73">
            <v>2.2950166021029336E-2</v>
          </cell>
        </row>
        <row r="74">
          <cell r="D74">
            <v>0.29029664999999999</v>
          </cell>
          <cell r="E74">
            <v>1.2852092971776426E-2</v>
          </cell>
        </row>
      </sheetData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86"/>
  <sheetViews>
    <sheetView zoomScaleNormal="100" workbookViewId="0">
      <selection activeCell="E15" sqref="E15"/>
    </sheetView>
  </sheetViews>
  <sheetFormatPr defaultRowHeight="12.75"/>
  <cols>
    <col min="1" max="2" width="18.75" style="5" customWidth="1"/>
    <col min="3" max="3" width="18.75" style="43" customWidth="1"/>
    <col min="4" max="4" width="18.75" style="44" customWidth="1"/>
    <col min="5" max="5" width="18.75" style="45" customWidth="1"/>
    <col min="6" max="8" width="8.875" style="5"/>
    <col min="9" max="12" width="13.75" style="5" customWidth="1"/>
    <col min="13" max="256" width="8.875" style="5"/>
    <col min="257" max="261" width="18.75" style="5" customWidth="1"/>
    <col min="262" max="264" width="8.875" style="5"/>
    <col min="265" max="268" width="13.75" style="5" customWidth="1"/>
    <col min="269" max="512" width="8.875" style="5"/>
    <col min="513" max="517" width="18.75" style="5" customWidth="1"/>
    <col min="518" max="520" width="8.875" style="5"/>
    <col min="521" max="524" width="13.75" style="5" customWidth="1"/>
    <col min="525" max="768" width="8.875" style="5"/>
    <col min="769" max="773" width="18.75" style="5" customWidth="1"/>
    <col min="774" max="776" width="8.875" style="5"/>
    <col min="777" max="780" width="13.75" style="5" customWidth="1"/>
    <col min="781" max="1024" width="8.875" style="5"/>
    <col min="1025" max="1029" width="18.75" style="5" customWidth="1"/>
    <col min="1030" max="1032" width="8.875" style="5"/>
    <col min="1033" max="1036" width="13.75" style="5" customWidth="1"/>
    <col min="1037" max="1280" width="8.875" style="5"/>
    <col min="1281" max="1285" width="18.75" style="5" customWidth="1"/>
    <col min="1286" max="1288" width="8.875" style="5"/>
    <col min="1289" max="1292" width="13.75" style="5" customWidth="1"/>
    <col min="1293" max="1536" width="8.875" style="5"/>
    <col min="1537" max="1541" width="18.75" style="5" customWidth="1"/>
    <col min="1542" max="1544" width="8.875" style="5"/>
    <col min="1545" max="1548" width="13.75" style="5" customWidth="1"/>
    <col min="1549" max="1792" width="8.875" style="5"/>
    <col min="1793" max="1797" width="18.75" style="5" customWidth="1"/>
    <col min="1798" max="1800" width="8.875" style="5"/>
    <col min="1801" max="1804" width="13.75" style="5" customWidth="1"/>
    <col min="1805" max="2048" width="8.875" style="5"/>
    <col min="2049" max="2053" width="18.75" style="5" customWidth="1"/>
    <col min="2054" max="2056" width="8.875" style="5"/>
    <col min="2057" max="2060" width="13.75" style="5" customWidth="1"/>
    <col min="2061" max="2304" width="8.875" style="5"/>
    <col min="2305" max="2309" width="18.75" style="5" customWidth="1"/>
    <col min="2310" max="2312" width="8.875" style="5"/>
    <col min="2313" max="2316" width="13.75" style="5" customWidth="1"/>
    <col min="2317" max="2560" width="8.875" style="5"/>
    <col min="2561" max="2565" width="18.75" style="5" customWidth="1"/>
    <col min="2566" max="2568" width="8.875" style="5"/>
    <col min="2569" max="2572" width="13.75" style="5" customWidth="1"/>
    <col min="2573" max="2816" width="8.875" style="5"/>
    <col min="2817" max="2821" width="18.75" style="5" customWidth="1"/>
    <col min="2822" max="2824" width="8.875" style="5"/>
    <col min="2825" max="2828" width="13.75" style="5" customWidth="1"/>
    <col min="2829" max="3072" width="8.875" style="5"/>
    <col min="3073" max="3077" width="18.75" style="5" customWidth="1"/>
    <col min="3078" max="3080" width="8.875" style="5"/>
    <col min="3081" max="3084" width="13.75" style="5" customWidth="1"/>
    <col min="3085" max="3328" width="8.875" style="5"/>
    <col min="3329" max="3333" width="18.75" style="5" customWidth="1"/>
    <col min="3334" max="3336" width="8.875" style="5"/>
    <col min="3337" max="3340" width="13.75" style="5" customWidth="1"/>
    <col min="3341" max="3584" width="8.875" style="5"/>
    <col min="3585" max="3589" width="18.75" style="5" customWidth="1"/>
    <col min="3590" max="3592" width="8.875" style="5"/>
    <col min="3593" max="3596" width="13.75" style="5" customWidth="1"/>
    <col min="3597" max="3840" width="8.875" style="5"/>
    <col min="3841" max="3845" width="18.75" style="5" customWidth="1"/>
    <col min="3846" max="3848" width="8.875" style="5"/>
    <col min="3849" max="3852" width="13.75" style="5" customWidth="1"/>
    <col min="3853" max="4096" width="8.875" style="5"/>
    <col min="4097" max="4101" width="18.75" style="5" customWidth="1"/>
    <col min="4102" max="4104" width="8.875" style="5"/>
    <col min="4105" max="4108" width="13.75" style="5" customWidth="1"/>
    <col min="4109" max="4352" width="8.875" style="5"/>
    <col min="4353" max="4357" width="18.75" style="5" customWidth="1"/>
    <col min="4358" max="4360" width="8.875" style="5"/>
    <col min="4361" max="4364" width="13.75" style="5" customWidth="1"/>
    <col min="4365" max="4608" width="8.875" style="5"/>
    <col min="4609" max="4613" width="18.75" style="5" customWidth="1"/>
    <col min="4614" max="4616" width="8.875" style="5"/>
    <col min="4617" max="4620" width="13.75" style="5" customWidth="1"/>
    <col min="4621" max="4864" width="8.875" style="5"/>
    <col min="4865" max="4869" width="18.75" style="5" customWidth="1"/>
    <col min="4870" max="4872" width="8.875" style="5"/>
    <col min="4873" max="4876" width="13.75" style="5" customWidth="1"/>
    <col min="4877" max="5120" width="8.875" style="5"/>
    <col min="5121" max="5125" width="18.75" style="5" customWidth="1"/>
    <col min="5126" max="5128" width="8.875" style="5"/>
    <col min="5129" max="5132" width="13.75" style="5" customWidth="1"/>
    <col min="5133" max="5376" width="8.875" style="5"/>
    <col min="5377" max="5381" width="18.75" style="5" customWidth="1"/>
    <col min="5382" max="5384" width="8.875" style="5"/>
    <col min="5385" max="5388" width="13.75" style="5" customWidth="1"/>
    <col min="5389" max="5632" width="8.875" style="5"/>
    <col min="5633" max="5637" width="18.75" style="5" customWidth="1"/>
    <col min="5638" max="5640" width="8.875" style="5"/>
    <col min="5641" max="5644" width="13.75" style="5" customWidth="1"/>
    <col min="5645" max="5888" width="8.875" style="5"/>
    <col min="5889" max="5893" width="18.75" style="5" customWidth="1"/>
    <col min="5894" max="5896" width="8.875" style="5"/>
    <col min="5897" max="5900" width="13.75" style="5" customWidth="1"/>
    <col min="5901" max="6144" width="8.875" style="5"/>
    <col min="6145" max="6149" width="18.75" style="5" customWidth="1"/>
    <col min="6150" max="6152" width="8.875" style="5"/>
    <col min="6153" max="6156" width="13.75" style="5" customWidth="1"/>
    <col min="6157" max="6400" width="8.875" style="5"/>
    <col min="6401" max="6405" width="18.75" style="5" customWidth="1"/>
    <col min="6406" max="6408" width="8.875" style="5"/>
    <col min="6409" max="6412" width="13.75" style="5" customWidth="1"/>
    <col min="6413" max="6656" width="8.875" style="5"/>
    <col min="6657" max="6661" width="18.75" style="5" customWidth="1"/>
    <col min="6662" max="6664" width="8.875" style="5"/>
    <col min="6665" max="6668" width="13.75" style="5" customWidth="1"/>
    <col min="6669" max="6912" width="8.875" style="5"/>
    <col min="6913" max="6917" width="18.75" style="5" customWidth="1"/>
    <col min="6918" max="6920" width="8.875" style="5"/>
    <col min="6921" max="6924" width="13.75" style="5" customWidth="1"/>
    <col min="6925" max="7168" width="8.875" style="5"/>
    <col min="7169" max="7173" width="18.75" style="5" customWidth="1"/>
    <col min="7174" max="7176" width="8.875" style="5"/>
    <col min="7177" max="7180" width="13.75" style="5" customWidth="1"/>
    <col min="7181" max="7424" width="8.875" style="5"/>
    <col min="7425" max="7429" width="18.75" style="5" customWidth="1"/>
    <col min="7430" max="7432" width="8.875" style="5"/>
    <col min="7433" max="7436" width="13.75" style="5" customWidth="1"/>
    <col min="7437" max="7680" width="8.875" style="5"/>
    <col min="7681" max="7685" width="18.75" style="5" customWidth="1"/>
    <col min="7686" max="7688" width="8.875" style="5"/>
    <col min="7689" max="7692" width="13.75" style="5" customWidth="1"/>
    <col min="7693" max="7936" width="8.875" style="5"/>
    <col min="7937" max="7941" width="18.75" style="5" customWidth="1"/>
    <col min="7942" max="7944" width="8.875" style="5"/>
    <col min="7945" max="7948" width="13.75" style="5" customWidth="1"/>
    <col min="7949" max="8192" width="8.875" style="5"/>
    <col min="8193" max="8197" width="18.75" style="5" customWidth="1"/>
    <col min="8198" max="8200" width="8.875" style="5"/>
    <col min="8201" max="8204" width="13.75" style="5" customWidth="1"/>
    <col min="8205" max="8448" width="8.875" style="5"/>
    <col min="8449" max="8453" width="18.75" style="5" customWidth="1"/>
    <col min="8454" max="8456" width="8.875" style="5"/>
    <col min="8457" max="8460" width="13.75" style="5" customWidth="1"/>
    <col min="8461" max="8704" width="8.875" style="5"/>
    <col min="8705" max="8709" width="18.75" style="5" customWidth="1"/>
    <col min="8710" max="8712" width="8.875" style="5"/>
    <col min="8713" max="8716" width="13.75" style="5" customWidth="1"/>
    <col min="8717" max="8960" width="8.875" style="5"/>
    <col min="8961" max="8965" width="18.75" style="5" customWidth="1"/>
    <col min="8966" max="8968" width="8.875" style="5"/>
    <col min="8969" max="8972" width="13.75" style="5" customWidth="1"/>
    <col min="8973" max="9216" width="8.875" style="5"/>
    <col min="9217" max="9221" width="18.75" style="5" customWidth="1"/>
    <col min="9222" max="9224" width="8.875" style="5"/>
    <col min="9225" max="9228" width="13.75" style="5" customWidth="1"/>
    <col min="9229" max="9472" width="8.875" style="5"/>
    <col min="9473" max="9477" width="18.75" style="5" customWidth="1"/>
    <col min="9478" max="9480" width="8.875" style="5"/>
    <col min="9481" max="9484" width="13.75" style="5" customWidth="1"/>
    <col min="9485" max="9728" width="8.875" style="5"/>
    <col min="9729" max="9733" width="18.75" style="5" customWidth="1"/>
    <col min="9734" max="9736" width="8.875" style="5"/>
    <col min="9737" max="9740" width="13.75" style="5" customWidth="1"/>
    <col min="9741" max="9984" width="8.875" style="5"/>
    <col min="9985" max="9989" width="18.75" style="5" customWidth="1"/>
    <col min="9990" max="9992" width="8.875" style="5"/>
    <col min="9993" max="9996" width="13.75" style="5" customWidth="1"/>
    <col min="9997" max="10240" width="8.875" style="5"/>
    <col min="10241" max="10245" width="18.75" style="5" customWidth="1"/>
    <col min="10246" max="10248" width="8.875" style="5"/>
    <col min="10249" max="10252" width="13.75" style="5" customWidth="1"/>
    <col min="10253" max="10496" width="8.875" style="5"/>
    <col min="10497" max="10501" width="18.75" style="5" customWidth="1"/>
    <col min="10502" max="10504" width="8.875" style="5"/>
    <col min="10505" max="10508" width="13.75" style="5" customWidth="1"/>
    <col min="10509" max="10752" width="8.875" style="5"/>
    <col min="10753" max="10757" width="18.75" style="5" customWidth="1"/>
    <col min="10758" max="10760" width="8.875" style="5"/>
    <col min="10761" max="10764" width="13.75" style="5" customWidth="1"/>
    <col min="10765" max="11008" width="8.875" style="5"/>
    <col min="11009" max="11013" width="18.75" style="5" customWidth="1"/>
    <col min="11014" max="11016" width="8.875" style="5"/>
    <col min="11017" max="11020" width="13.75" style="5" customWidth="1"/>
    <col min="11021" max="11264" width="8.875" style="5"/>
    <col min="11265" max="11269" width="18.75" style="5" customWidth="1"/>
    <col min="11270" max="11272" width="8.875" style="5"/>
    <col min="11273" max="11276" width="13.75" style="5" customWidth="1"/>
    <col min="11277" max="11520" width="8.875" style="5"/>
    <col min="11521" max="11525" width="18.75" style="5" customWidth="1"/>
    <col min="11526" max="11528" width="8.875" style="5"/>
    <col min="11529" max="11532" width="13.75" style="5" customWidth="1"/>
    <col min="11533" max="11776" width="8.875" style="5"/>
    <col min="11777" max="11781" width="18.75" style="5" customWidth="1"/>
    <col min="11782" max="11784" width="8.875" style="5"/>
    <col min="11785" max="11788" width="13.75" style="5" customWidth="1"/>
    <col min="11789" max="12032" width="8.875" style="5"/>
    <col min="12033" max="12037" width="18.75" style="5" customWidth="1"/>
    <col min="12038" max="12040" width="8.875" style="5"/>
    <col min="12041" max="12044" width="13.75" style="5" customWidth="1"/>
    <col min="12045" max="12288" width="8.875" style="5"/>
    <col min="12289" max="12293" width="18.75" style="5" customWidth="1"/>
    <col min="12294" max="12296" width="8.875" style="5"/>
    <col min="12297" max="12300" width="13.75" style="5" customWidth="1"/>
    <col min="12301" max="12544" width="8.875" style="5"/>
    <col min="12545" max="12549" width="18.75" style="5" customWidth="1"/>
    <col min="12550" max="12552" width="8.875" style="5"/>
    <col min="12553" max="12556" width="13.75" style="5" customWidth="1"/>
    <col min="12557" max="12800" width="8.875" style="5"/>
    <col min="12801" max="12805" width="18.75" style="5" customWidth="1"/>
    <col min="12806" max="12808" width="8.875" style="5"/>
    <col min="12809" max="12812" width="13.75" style="5" customWidth="1"/>
    <col min="12813" max="13056" width="8.875" style="5"/>
    <col min="13057" max="13061" width="18.75" style="5" customWidth="1"/>
    <col min="13062" max="13064" width="8.875" style="5"/>
    <col min="13065" max="13068" width="13.75" style="5" customWidth="1"/>
    <col min="13069" max="13312" width="8.875" style="5"/>
    <col min="13313" max="13317" width="18.75" style="5" customWidth="1"/>
    <col min="13318" max="13320" width="8.875" style="5"/>
    <col min="13321" max="13324" width="13.75" style="5" customWidth="1"/>
    <col min="13325" max="13568" width="8.875" style="5"/>
    <col min="13569" max="13573" width="18.75" style="5" customWidth="1"/>
    <col min="13574" max="13576" width="8.875" style="5"/>
    <col min="13577" max="13580" width="13.75" style="5" customWidth="1"/>
    <col min="13581" max="13824" width="8.875" style="5"/>
    <col min="13825" max="13829" width="18.75" style="5" customWidth="1"/>
    <col min="13830" max="13832" width="8.875" style="5"/>
    <col min="13833" max="13836" width="13.75" style="5" customWidth="1"/>
    <col min="13837" max="14080" width="8.875" style="5"/>
    <col min="14081" max="14085" width="18.75" style="5" customWidth="1"/>
    <col min="14086" max="14088" width="8.875" style="5"/>
    <col min="14089" max="14092" width="13.75" style="5" customWidth="1"/>
    <col min="14093" max="14336" width="8.875" style="5"/>
    <col min="14337" max="14341" width="18.75" style="5" customWidth="1"/>
    <col min="14342" max="14344" width="8.875" style="5"/>
    <col min="14345" max="14348" width="13.75" style="5" customWidth="1"/>
    <col min="14349" max="14592" width="8.875" style="5"/>
    <col min="14593" max="14597" width="18.75" style="5" customWidth="1"/>
    <col min="14598" max="14600" width="8.875" style="5"/>
    <col min="14601" max="14604" width="13.75" style="5" customWidth="1"/>
    <col min="14605" max="14848" width="8.875" style="5"/>
    <col min="14849" max="14853" width="18.75" style="5" customWidth="1"/>
    <col min="14854" max="14856" width="8.875" style="5"/>
    <col min="14857" max="14860" width="13.75" style="5" customWidth="1"/>
    <col min="14861" max="15104" width="8.875" style="5"/>
    <col min="15105" max="15109" width="18.75" style="5" customWidth="1"/>
    <col min="15110" max="15112" width="8.875" style="5"/>
    <col min="15113" max="15116" width="13.75" style="5" customWidth="1"/>
    <col min="15117" max="15360" width="8.875" style="5"/>
    <col min="15361" max="15365" width="18.75" style="5" customWidth="1"/>
    <col min="15366" max="15368" width="8.875" style="5"/>
    <col min="15369" max="15372" width="13.75" style="5" customWidth="1"/>
    <col min="15373" max="15616" width="8.875" style="5"/>
    <col min="15617" max="15621" width="18.75" style="5" customWidth="1"/>
    <col min="15622" max="15624" width="8.875" style="5"/>
    <col min="15625" max="15628" width="13.75" style="5" customWidth="1"/>
    <col min="15629" max="15872" width="8.875" style="5"/>
    <col min="15873" max="15877" width="18.75" style="5" customWidth="1"/>
    <col min="15878" max="15880" width="8.875" style="5"/>
    <col min="15881" max="15884" width="13.75" style="5" customWidth="1"/>
    <col min="15885" max="16128" width="8.875" style="5"/>
    <col min="16129" max="16133" width="18.75" style="5" customWidth="1"/>
    <col min="16134" max="16136" width="8.875" style="5"/>
    <col min="16137" max="16140" width="13.75" style="5" customWidth="1"/>
    <col min="16141" max="16384" width="8.875" style="5"/>
  </cols>
  <sheetData>
    <row r="1" spans="1:12" ht="26.25">
      <c r="A1" s="1" t="s">
        <v>0</v>
      </c>
      <c r="B1" s="1"/>
      <c r="C1" s="2"/>
      <c r="D1" s="3"/>
      <c r="E1" s="4"/>
    </row>
    <row r="2" spans="1:12" ht="26.25">
      <c r="A2" s="6" t="s">
        <v>1</v>
      </c>
      <c r="B2" s="7"/>
      <c r="C2" s="8"/>
      <c r="D2" s="9"/>
      <c r="E2" s="10"/>
    </row>
    <row r="4" spans="1:12" s="15" customFormat="1" ht="46.5">
      <c r="A4" s="11" t="s">
        <v>2</v>
      </c>
      <c r="B4" s="11" t="s">
        <v>3</v>
      </c>
      <c r="C4" s="12" t="s">
        <v>4</v>
      </c>
      <c r="D4" s="13" t="s">
        <v>5</v>
      </c>
      <c r="E4" s="14" t="s">
        <v>6</v>
      </c>
      <c r="I4" s="16" t="s">
        <v>7</v>
      </c>
      <c r="J4" s="17" t="s">
        <v>8</v>
      </c>
      <c r="K4" s="17" t="s">
        <v>9</v>
      </c>
      <c r="L4" s="17" t="s">
        <v>10</v>
      </c>
    </row>
    <row r="5" spans="1:12" ht="23.25">
      <c r="A5" s="18">
        <v>21824</v>
      </c>
      <c r="B5" s="19">
        <v>241000</v>
      </c>
      <c r="C5" s="20">
        <f>'[1]ไฟฟ้า-ต.ค-59-ก.ย-60 (รวม3อาคาร)'!F5</f>
        <v>17520.701016000003</v>
      </c>
      <c r="D5" s="21">
        <f>C5/200</f>
        <v>87.603505080000019</v>
      </c>
      <c r="E5" s="22">
        <f>C5/9035</f>
        <v>1.9392032115107916</v>
      </c>
      <c r="I5" s="23">
        <f t="shared" ref="I5:I16" si="0">A5</f>
        <v>21824</v>
      </c>
      <c r="J5" s="24">
        <f>C5</f>
        <v>17520.701016000003</v>
      </c>
      <c r="K5" s="24">
        <f t="shared" ref="K5:L16" si="1">D5</f>
        <v>87.603505080000019</v>
      </c>
      <c r="L5" s="24">
        <f t="shared" si="1"/>
        <v>1.9392032115107916</v>
      </c>
    </row>
    <row r="6" spans="1:12" ht="23.25">
      <c r="A6" s="25">
        <v>21855</v>
      </c>
      <c r="B6" s="26">
        <v>241030</v>
      </c>
      <c r="C6" s="20">
        <f>'[1]ไฟฟ้า-ต.ค-59-ก.ย-60 (รวม3อาคาร)'!F6</f>
        <v>16611.68691</v>
      </c>
      <c r="D6" s="27">
        <f t="shared" ref="D6:D11" si="2">C6/200</f>
        <v>83.058434550000001</v>
      </c>
      <c r="E6" s="28">
        <f t="shared" ref="E6:E11" si="3">C6/9035</f>
        <v>1.8385929064748201</v>
      </c>
      <c r="I6" s="23">
        <f t="shared" si="0"/>
        <v>21855</v>
      </c>
      <c r="J6" s="24">
        <f t="shared" ref="J6:J11" si="4">C6</f>
        <v>16611.68691</v>
      </c>
      <c r="K6" s="24">
        <f t="shared" si="1"/>
        <v>83.058434550000001</v>
      </c>
      <c r="L6" s="24">
        <f t="shared" si="1"/>
        <v>1.8385929064748201</v>
      </c>
    </row>
    <row r="7" spans="1:12" ht="23.25">
      <c r="A7" s="25">
        <v>21885</v>
      </c>
      <c r="B7" s="26">
        <v>241061</v>
      </c>
      <c r="C7" s="20">
        <f>'[1]ไฟฟ้า-ต.ค-59-ก.ย-60 (รวม3อาคาร)'!F7</f>
        <v>8827.3230500000009</v>
      </c>
      <c r="D7" s="27">
        <f t="shared" si="2"/>
        <v>44.136615250000006</v>
      </c>
      <c r="E7" s="28">
        <f t="shared" si="3"/>
        <v>0.97701417266187063</v>
      </c>
      <c r="I7" s="23">
        <f t="shared" si="0"/>
        <v>21885</v>
      </c>
      <c r="J7" s="24">
        <f t="shared" si="4"/>
        <v>8827.3230500000009</v>
      </c>
      <c r="K7" s="24">
        <f t="shared" si="1"/>
        <v>44.136615250000006</v>
      </c>
      <c r="L7" s="24">
        <f t="shared" si="1"/>
        <v>0.97701417266187063</v>
      </c>
    </row>
    <row r="8" spans="1:12" ht="23.25">
      <c r="A8" s="25">
        <v>21916</v>
      </c>
      <c r="B8" s="26">
        <v>241092</v>
      </c>
      <c r="C8" s="20">
        <f>'[1]ไฟฟ้า-ต.ค-59-ก.ย-60 (รวม3อาคาร)'!F8</f>
        <v>8578.5181300000004</v>
      </c>
      <c r="D8" s="27">
        <f t="shared" si="2"/>
        <v>42.892590650000002</v>
      </c>
      <c r="E8" s="28">
        <f t="shared" si="3"/>
        <v>0.94947627338129503</v>
      </c>
      <c r="I8" s="23">
        <f t="shared" si="0"/>
        <v>21916</v>
      </c>
      <c r="J8" s="24">
        <f t="shared" si="4"/>
        <v>8578.5181300000004</v>
      </c>
      <c r="K8" s="24">
        <f t="shared" si="1"/>
        <v>42.892590650000002</v>
      </c>
      <c r="L8" s="24">
        <f t="shared" si="1"/>
        <v>0.94947627338129503</v>
      </c>
    </row>
    <row r="9" spans="1:12" ht="23.25">
      <c r="A9" s="25">
        <v>21947</v>
      </c>
      <c r="B9" s="26">
        <v>241120</v>
      </c>
      <c r="C9" s="20">
        <f>'[1]ไฟฟ้า-ต.ค-59-ก.ย-60 (รวม3อาคาร)'!F9</f>
        <v>9712.6231020000105</v>
      </c>
      <c r="D9" s="27">
        <f t="shared" si="2"/>
        <v>48.563115510000053</v>
      </c>
      <c r="E9" s="28">
        <f t="shared" si="3"/>
        <v>1.0749997899280588</v>
      </c>
      <c r="I9" s="23">
        <f t="shared" si="0"/>
        <v>21947</v>
      </c>
      <c r="J9" s="24">
        <f t="shared" si="4"/>
        <v>9712.6231020000105</v>
      </c>
      <c r="K9" s="24">
        <f t="shared" si="1"/>
        <v>48.563115510000053</v>
      </c>
      <c r="L9" s="24">
        <f t="shared" si="1"/>
        <v>1.0749997899280588</v>
      </c>
    </row>
    <row r="10" spans="1:12" ht="23.25">
      <c r="A10" s="25">
        <v>21976</v>
      </c>
      <c r="B10" s="26">
        <v>241152</v>
      </c>
      <c r="C10" s="20">
        <f>'[1]ไฟฟ้า-ต.ค-59-ก.ย-60 (รวม3อาคาร)'!F10</f>
        <v>13459.908097999991</v>
      </c>
      <c r="D10" s="27">
        <f t="shared" si="2"/>
        <v>67.299540489999956</v>
      </c>
      <c r="E10" s="28">
        <f t="shared" si="3"/>
        <v>1.4897518647482004</v>
      </c>
      <c r="I10" s="23">
        <f t="shared" si="0"/>
        <v>21976</v>
      </c>
      <c r="J10" s="24">
        <f t="shared" si="4"/>
        <v>13459.908097999991</v>
      </c>
      <c r="K10" s="24">
        <f t="shared" si="1"/>
        <v>67.299540489999956</v>
      </c>
      <c r="L10" s="24">
        <f t="shared" si="1"/>
        <v>1.4897518647482004</v>
      </c>
    </row>
    <row r="11" spans="1:12" ht="23.25">
      <c r="A11" s="25">
        <v>22007</v>
      </c>
      <c r="B11" s="26">
        <v>241180</v>
      </c>
      <c r="C11" s="20">
        <f>'[1]ไฟฟ้า-ต.ค-59-ก.ย-60 (รวม3อาคาร)'!F11</f>
        <v>13249.569242000001</v>
      </c>
      <c r="D11" s="27">
        <f t="shared" si="2"/>
        <v>66.247846210000006</v>
      </c>
      <c r="E11" s="28">
        <f t="shared" si="3"/>
        <v>1.4664714158273382</v>
      </c>
      <c r="I11" s="23">
        <f t="shared" si="0"/>
        <v>22007</v>
      </c>
      <c r="J11" s="24">
        <f t="shared" si="4"/>
        <v>13249.569242000001</v>
      </c>
      <c r="K11" s="24">
        <f t="shared" si="1"/>
        <v>66.247846210000006</v>
      </c>
      <c r="L11" s="24">
        <f t="shared" si="1"/>
        <v>1.4664714158273382</v>
      </c>
    </row>
    <row r="12" spans="1:12" ht="23.25">
      <c r="A12" s="25">
        <v>22037</v>
      </c>
      <c r="B12" s="26">
        <v>241213</v>
      </c>
      <c r="C12" s="20"/>
      <c r="D12" s="21"/>
      <c r="E12" s="22"/>
      <c r="I12" s="23">
        <f t="shared" si="0"/>
        <v>22037</v>
      </c>
      <c r="J12" s="24">
        <f>C12/100</f>
        <v>0</v>
      </c>
      <c r="K12" s="24">
        <f t="shared" si="1"/>
        <v>0</v>
      </c>
      <c r="L12" s="24">
        <f t="shared" si="1"/>
        <v>0</v>
      </c>
    </row>
    <row r="13" spans="1:12" ht="23.25">
      <c r="A13" s="25">
        <v>22068</v>
      </c>
      <c r="B13" s="26">
        <v>241243</v>
      </c>
      <c r="C13" s="29"/>
      <c r="D13" s="27"/>
      <c r="E13" s="28"/>
      <c r="I13" s="23">
        <f t="shared" si="0"/>
        <v>22068</v>
      </c>
      <c r="J13" s="24">
        <f>C13/100</f>
        <v>0</v>
      </c>
      <c r="K13" s="24">
        <f t="shared" si="1"/>
        <v>0</v>
      </c>
      <c r="L13" s="24">
        <f t="shared" si="1"/>
        <v>0</v>
      </c>
    </row>
    <row r="14" spans="1:12" ht="23.25">
      <c r="A14" s="25">
        <v>22098</v>
      </c>
      <c r="B14" s="26">
        <v>241274</v>
      </c>
      <c r="C14" s="29"/>
      <c r="D14" s="27"/>
      <c r="E14" s="28"/>
      <c r="I14" s="23">
        <f t="shared" si="0"/>
        <v>22098</v>
      </c>
      <c r="J14" s="24">
        <f>C14/100</f>
        <v>0</v>
      </c>
      <c r="K14" s="24">
        <f t="shared" si="1"/>
        <v>0</v>
      </c>
      <c r="L14" s="24">
        <f t="shared" si="1"/>
        <v>0</v>
      </c>
    </row>
    <row r="15" spans="1:12" ht="23.25">
      <c r="A15" s="25">
        <v>22129</v>
      </c>
      <c r="B15" s="26">
        <v>241305</v>
      </c>
      <c r="C15" s="29"/>
      <c r="D15" s="27"/>
      <c r="E15" s="28"/>
      <c r="I15" s="23">
        <f t="shared" si="0"/>
        <v>22129</v>
      </c>
      <c r="J15" s="24">
        <f>C15/100</f>
        <v>0</v>
      </c>
      <c r="K15" s="24">
        <f t="shared" si="1"/>
        <v>0</v>
      </c>
      <c r="L15" s="24">
        <f t="shared" si="1"/>
        <v>0</v>
      </c>
    </row>
    <row r="16" spans="1:12" ht="23.25">
      <c r="A16" s="25">
        <v>22160</v>
      </c>
      <c r="B16" s="26">
        <v>241334</v>
      </c>
      <c r="C16" s="29"/>
      <c r="D16" s="27"/>
      <c r="E16" s="28"/>
      <c r="I16" s="23">
        <f t="shared" si="0"/>
        <v>22160</v>
      </c>
      <c r="J16" s="24">
        <f>C16/100</f>
        <v>0</v>
      </c>
      <c r="K16" s="24">
        <f t="shared" si="1"/>
        <v>0</v>
      </c>
      <c r="L16" s="24">
        <f t="shared" si="1"/>
        <v>0</v>
      </c>
    </row>
    <row r="17" spans="1:12" ht="23.25">
      <c r="A17" s="30" t="s">
        <v>11</v>
      </c>
      <c r="B17" s="31"/>
      <c r="C17" s="32">
        <f>SUM(C5:C16)</f>
        <v>87960.329547999994</v>
      </c>
      <c r="D17" s="33">
        <f>SUM(D5:D16)</f>
        <v>439.80164774000002</v>
      </c>
      <c r="E17" s="34">
        <f>SUM(E5:E16)</f>
        <v>9.7355096345323737</v>
      </c>
    </row>
    <row r="18" spans="1:12" ht="23.45" customHeight="1">
      <c r="C18" s="35"/>
      <c r="D18" s="36"/>
      <c r="E18" s="37"/>
    </row>
    <row r="19" spans="1:12" ht="23.45" customHeight="1">
      <c r="C19" s="35"/>
      <c r="D19" s="36"/>
      <c r="E19" s="37"/>
      <c r="I19" s="16" t="s">
        <v>7</v>
      </c>
      <c r="J19" s="17" t="s">
        <v>8</v>
      </c>
      <c r="K19" s="38"/>
      <c r="L19" s="38"/>
    </row>
    <row r="20" spans="1:12" ht="23.45" customHeight="1">
      <c r="C20" s="35"/>
      <c r="D20" s="36"/>
      <c r="E20" s="37"/>
      <c r="I20" s="23">
        <f>A5</f>
        <v>21824</v>
      </c>
      <c r="J20" s="39">
        <f>C5</f>
        <v>17520.701016000003</v>
      </c>
      <c r="K20" s="40"/>
      <c r="L20" s="40"/>
    </row>
    <row r="21" spans="1:12" ht="23.45" customHeight="1">
      <c r="C21" s="35"/>
      <c r="D21" s="36"/>
      <c r="E21" s="37"/>
      <c r="I21" s="23">
        <f t="shared" ref="I21:I31" si="5">A6</f>
        <v>21855</v>
      </c>
      <c r="J21" s="39">
        <f t="shared" ref="J21:J31" si="6">C6</f>
        <v>16611.68691</v>
      </c>
      <c r="K21" s="40"/>
      <c r="L21" s="40"/>
    </row>
    <row r="22" spans="1:12" ht="23.45" customHeight="1">
      <c r="C22" s="35"/>
      <c r="D22" s="36"/>
      <c r="E22" s="37"/>
      <c r="I22" s="23">
        <f t="shared" si="5"/>
        <v>21885</v>
      </c>
      <c r="J22" s="39">
        <f t="shared" si="6"/>
        <v>8827.3230500000009</v>
      </c>
      <c r="K22" s="40"/>
      <c r="L22" s="40"/>
    </row>
    <row r="23" spans="1:12" ht="23.45" customHeight="1">
      <c r="C23" s="35"/>
      <c r="D23" s="36"/>
      <c r="E23" s="37"/>
      <c r="I23" s="23">
        <f t="shared" si="5"/>
        <v>21916</v>
      </c>
      <c r="J23" s="39">
        <f t="shared" si="6"/>
        <v>8578.5181300000004</v>
      </c>
      <c r="K23" s="40"/>
      <c r="L23" s="40"/>
    </row>
    <row r="24" spans="1:12" ht="23.45" customHeight="1">
      <c r="C24" s="35"/>
      <c r="D24" s="36"/>
      <c r="E24" s="37"/>
      <c r="I24" s="23">
        <f t="shared" si="5"/>
        <v>21947</v>
      </c>
      <c r="J24" s="39">
        <f t="shared" si="6"/>
        <v>9712.6231020000105</v>
      </c>
      <c r="K24" s="40"/>
      <c r="L24" s="40"/>
    </row>
    <row r="25" spans="1:12" ht="23.45" customHeight="1">
      <c r="C25" s="35"/>
      <c r="D25" s="36"/>
      <c r="E25" s="37"/>
      <c r="I25" s="23">
        <f t="shared" si="5"/>
        <v>21976</v>
      </c>
      <c r="J25" s="39">
        <f t="shared" si="6"/>
        <v>13459.908097999991</v>
      </c>
      <c r="K25" s="40"/>
      <c r="L25" s="40"/>
    </row>
    <row r="26" spans="1:12" ht="23.45" customHeight="1">
      <c r="C26" s="35"/>
      <c r="D26" s="36"/>
      <c r="E26" s="37"/>
      <c r="I26" s="23">
        <f t="shared" si="5"/>
        <v>22007</v>
      </c>
      <c r="J26" s="39">
        <f t="shared" si="6"/>
        <v>13249.569242000001</v>
      </c>
      <c r="K26" s="40"/>
      <c r="L26" s="40"/>
    </row>
    <row r="27" spans="1:12" ht="23.45" customHeight="1">
      <c r="C27" s="35"/>
      <c r="D27" s="36"/>
      <c r="E27" s="37"/>
      <c r="I27" s="23">
        <f t="shared" si="5"/>
        <v>22037</v>
      </c>
      <c r="J27" s="39">
        <f t="shared" si="6"/>
        <v>0</v>
      </c>
      <c r="K27" s="40"/>
      <c r="L27" s="40"/>
    </row>
    <row r="28" spans="1:12" ht="23.45" customHeight="1">
      <c r="C28" s="35"/>
      <c r="D28" s="36"/>
      <c r="E28" s="37"/>
      <c r="I28" s="23">
        <f t="shared" si="5"/>
        <v>22068</v>
      </c>
      <c r="J28" s="39">
        <f t="shared" si="6"/>
        <v>0</v>
      </c>
      <c r="K28" s="40"/>
      <c r="L28" s="40"/>
    </row>
    <row r="29" spans="1:12" ht="23.45" customHeight="1">
      <c r="C29" s="35"/>
      <c r="D29" s="36"/>
      <c r="E29" s="37"/>
      <c r="I29" s="23">
        <f t="shared" si="5"/>
        <v>22098</v>
      </c>
      <c r="J29" s="39">
        <f t="shared" si="6"/>
        <v>0</v>
      </c>
      <c r="K29" s="40"/>
      <c r="L29" s="40"/>
    </row>
    <row r="30" spans="1:12" ht="23.45" customHeight="1">
      <c r="C30" s="35"/>
      <c r="D30" s="36"/>
      <c r="E30" s="37"/>
      <c r="I30" s="23">
        <f t="shared" si="5"/>
        <v>22129</v>
      </c>
      <c r="J30" s="39">
        <f t="shared" si="6"/>
        <v>0</v>
      </c>
      <c r="K30" s="40"/>
      <c r="L30" s="40"/>
    </row>
    <row r="31" spans="1:12" ht="23.45" customHeight="1">
      <c r="C31" s="35"/>
      <c r="D31" s="36"/>
      <c r="E31" s="37"/>
      <c r="I31" s="23">
        <f t="shared" si="5"/>
        <v>22160</v>
      </c>
      <c r="J31" s="39">
        <f t="shared" si="6"/>
        <v>0</v>
      </c>
      <c r="K31" s="40"/>
      <c r="L31" s="40"/>
    </row>
    <row r="32" spans="1:12" ht="23.45" customHeight="1">
      <c r="C32" s="35"/>
      <c r="D32" s="36"/>
      <c r="E32" s="37"/>
      <c r="I32" s="41"/>
      <c r="J32" s="42"/>
      <c r="K32" s="40"/>
      <c r="L32" s="40"/>
    </row>
    <row r="33" spans="9:10" ht="23.45" customHeight="1">
      <c r="I33" s="16" t="s">
        <v>7</v>
      </c>
      <c r="J33" s="17" t="s">
        <v>9</v>
      </c>
    </row>
    <row r="34" spans="9:10" ht="23.45" customHeight="1">
      <c r="I34" s="23">
        <f>A5</f>
        <v>21824</v>
      </c>
      <c r="J34" s="39">
        <f>D5</f>
        <v>87.603505080000019</v>
      </c>
    </row>
    <row r="35" spans="9:10" ht="23.45" customHeight="1">
      <c r="I35" s="23">
        <f t="shared" ref="I35:I45" si="7">A6</f>
        <v>21855</v>
      </c>
      <c r="J35" s="39">
        <f t="shared" ref="J35:J45" si="8">D6</f>
        <v>83.058434550000001</v>
      </c>
    </row>
    <row r="36" spans="9:10" ht="23.45" customHeight="1">
      <c r="I36" s="23">
        <f t="shared" si="7"/>
        <v>21885</v>
      </c>
      <c r="J36" s="39">
        <f t="shared" si="8"/>
        <v>44.136615250000006</v>
      </c>
    </row>
    <row r="37" spans="9:10" ht="23.45" customHeight="1">
      <c r="I37" s="23">
        <f t="shared" si="7"/>
        <v>21916</v>
      </c>
      <c r="J37" s="39">
        <f t="shared" si="8"/>
        <v>42.892590650000002</v>
      </c>
    </row>
    <row r="38" spans="9:10" ht="23.45" customHeight="1">
      <c r="I38" s="23">
        <f t="shared" si="7"/>
        <v>21947</v>
      </c>
      <c r="J38" s="39">
        <f t="shared" si="8"/>
        <v>48.563115510000053</v>
      </c>
    </row>
    <row r="39" spans="9:10" ht="23.45" customHeight="1">
      <c r="I39" s="23">
        <f t="shared" si="7"/>
        <v>21976</v>
      </c>
      <c r="J39" s="39">
        <f t="shared" si="8"/>
        <v>67.299540489999956</v>
      </c>
    </row>
    <row r="40" spans="9:10" ht="23.45" customHeight="1">
      <c r="I40" s="23">
        <f t="shared" si="7"/>
        <v>22007</v>
      </c>
      <c r="J40" s="39">
        <f t="shared" si="8"/>
        <v>66.247846210000006</v>
      </c>
    </row>
    <row r="41" spans="9:10" ht="23.45" customHeight="1">
      <c r="I41" s="23">
        <f t="shared" si="7"/>
        <v>22037</v>
      </c>
      <c r="J41" s="39">
        <f t="shared" si="8"/>
        <v>0</v>
      </c>
    </row>
    <row r="42" spans="9:10" ht="23.45" customHeight="1">
      <c r="I42" s="23">
        <f t="shared" si="7"/>
        <v>22068</v>
      </c>
      <c r="J42" s="39">
        <f t="shared" si="8"/>
        <v>0</v>
      </c>
    </row>
    <row r="43" spans="9:10" ht="23.45" customHeight="1">
      <c r="I43" s="23">
        <f t="shared" si="7"/>
        <v>22098</v>
      </c>
      <c r="J43" s="39">
        <f t="shared" si="8"/>
        <v>0</v>
      </c>
    </row>
    <row r="44" spans="9:10" ht="23.45" customHeight="1">
      <c r="I44" s="23">
        <f t="shared" si="7"/>
        <v>22129</v>
      </c>
      <c r="J44" s="39">
        <f t="shared" si="8"/>
        <v>0</v>
      </c>
    </row>
    <row r="45" spans="9:10" ht="23.45" customHeight="1">
      <c r="I45" s="23">
        <f t="shared" si="7"/>
        <v>22160</v>
      </c>
      <c r="J45" s="39">
        <f t="shared" si="8"/>
        <v>0</v>
      </c>
    </row>
    <row r="46" spans="9:10" ht="23.45" customHeight="1"/>
    <row r="47" spans="9:10" ht="23.45" customHeight="1"/>
    <row r="48" spans="9:10" ht="23.45" customHeight="1"/>
    <row r="49" spans="9:10" ht="23.45" customHeight="1">
      <c r="I49" s="16" t="s">
        <v>7</v>
      </c>
      <c r="J49" s="17" t="s">
        <v>10</v>
      </c>
    </row>
    <row r="50" spans="9:10" ht="23.45" customHeight="1">
      <c r="I50" s="23">
        <v>21824</v>
      </c>
      <c r="J50" s="39">
        <f>E5</f>
        <v>1.9392032115107916</v>
      </c>
    </row>
    <row r="51" spans="9:10" ht="23.45" customHeight="1">
      <c r="I51" s="23">
        <v>21855</v>
      </c>
      <c r="J51" s="39">
        <f t="shared" ref="J51:J61" si="9">E6</f>
        <v>1.8385929064748201</v>
      </c>
    </row>
    <row r="52" spans="9:10" ht="23.45" customHeight="1">
      <c r="I52" s="23">
        <v>21885</v>
      </c>
      <c r="J52" s="39">
        <f t="shared" si="9"/>
        <v>0.97701417266187063</v>
      </c>
    </row>
    <row r="53" spans="9:10" ht="23.45" customHeight="1">
      <c r="I53" s="23">
        <v>21916</v>
      </c>
      <c r="J53" s="39">
        <f t="shared" si="9"/>
        <v>0.94947627338129503</v>
      </c>
    </row>
    <row r="54" spans="9:10" ht="23.45" customHeight="1">
      <c r="I54" s="23">
        <v>21947</v>
      </c>
      <c r="J54" s="39">
        <f t="shared" si="9"/>
        <v>1.0749997899280588</v>
      </c>
    </row>
    <row r="55" spans="9:10" ht="23.45" customHeight="1">
      <c r="I55" s="23">
        <v>21976</v>
      </c>
      <c r="J55" s="39">
        <f t="shared" si="9"/>
        <v>1.4897518647482004</v>
      </c>
    </row>
    <row r="56" spans="9:10" ht="23.45" customHeight="1">
      <c r="I56" s="23">
        <v>22007</v>
      </c>
      <c r="J56" s="39">
        <f t="shared" si="9"/>
        <v>1.4664714158273382</v>
      </c>
    </row>
    <row r="57" spans="9:10" ht="23.45" customHeight="1">
      <c r="I57" s="23">
        <v>22037</v>
      </c>
      <c r="J57" s="39">
        <f t="shared" si="9"/>
        <v>0</v>
      </c>
    </row>
    <row r="58" spans="9:10" ht="23.45" customHeight="1">
      <c r="I58" s="23">
        <v>22068</v>
      </c>
      <c r="J58" s="39">
        <f t="shared" si="9"/>
        <v>0</v>
      </c>
    </row>
    <row r="59" spans="9:10" ht="23.45" customHeight="1">
      <c r="I59" s="23">
        <v>22098</v>
      </c>
      <c r="J59" s="39">
        <f t="shared" si="9"/>
        <v>0</v>
      </c>
    </row>
    <row r="60" spans="9:10" ht="23.45" customHeight="1">
      <c r="I60" s="23">
        <v>22129</v>
      </c>
      <c r="J60" s="39">
        <f t="shared" si="9"/>
        <v>0</v>
      </c>
    </row>
    <row r="61" spans="9:10" ht="23.45" customHeight="1">
      <c r="I61" s="23">
        <v>22160</v>
      </c>
      <c r="J61" s="39">
        <f t="shared" si="9"/>
        <v>0</v>
      </c>
    </row>
    <row r="62" spans="9:10" ht="23.45" customHeight="1"/>
    <row r="63" spans="9:10" ht="23.45" customHeight="1"/>
    <row r="64" spans="9:10" ht="23.45" customHeight="1"/>
    <row r="65" ht="23.45" customHeight="1"/>
    <row r="66" ht="23.45" customHeight="1"/>
    <row r="67" ht="23.45" customHeight="1"/>
    <row r="68" ht="23.45" customHeight="1"/>
    <row r="69" ht="23.45" customHeight="1"/>
    <row r="70" ht="23.45" customHeight="1"/>
    <row r="71" ht="23.45" customHeight="1"/>
    <row r="72" ht="23.45" customHeight="1"/>
    <row r="73" ht="23.45" customHeight="1"/>
    <row r="74" ht="23.45" customHeight="1"/>
    <row r="75" ht="23.45" customHeight="1"/>
    <row r="76" ht="23.45" customHeight="1"/>
    <row r="77" ht="23.45" customHeight="1"/>
    <row r="78" ht="23.45" customHeight="1"/>
    <row r="79" ht="23.45" customHeight="1"/>
    <row r="80" ht="23.45" customHeight="1"/>
    <row r="81" ht="23.45" customHeight="1"/>
    <row r="82" ht="23.45" customHeight="1"/>
    <row r="83" ht="23.45" customHeight="1"/>
    <row r="84" ht="23.45" customHeight="1"/>
    <row r="85" ht="23.45" customHeight="1"/>
    <row r="86" ht="23.45" customHeight="1"/>
  </sheetData>
  <pageMargins left="0.55118110236220474" right="0.35433070866141736" top="0.98425196850393704" bottom="0.98425196850393704" header="0.51181102362204722" footer="0.51181102362204722"/>
  <pageSetup paperSize="9" scale="97" orientation="portrait" horizontalDpi="4294967293" verticalDpi="12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B2:E11"/>
  <sheetViews>
    <sheetView workbookViewId="0">
      <selection activeCell="H12" sqref="H12"/>
    </sheetView>
  </sheetViews>
  <sheetFormatPr defaultRowHeight="26.25"/>
  <cols>
    <col min="1" max="1" width="8.875" style="54"/>
    <col min="2" max="5" width="20.75" style="54" customWidth="1"/>
    <col min="6" max="257" width="8.875" style="54"/>
    <col min="258" max="261" width="20.75" style="54" customWidth="1"/>
    <col min="262" max="513" width="8.875" style="54"/>
    <col min="514" max="517" width="20.75" style="54" customWidth="1"/>
    <col min="518" max="769" width="8.875" style="54"/>
    <col min="770" max="773" width="20.75" style="54" customWidth="1"/>
    <col min="774" max="1025" width="8.875" style="54"/>
    <col min="1026" max="1029" width="20.75" style="54" customWidth="1"/>
    <col min="1030" max="1281" width="8.875" style="54"/>
    <col min="1282" max="1285" width="20.75" style="54" customWidth="1"/>
    <col min="1286" max="1537" width="8.875" style="54"/>
    <col min="1538" max="1541" width="20.75" style="54" customWidth="1"/>
    <col min="1542" max="1793" width="8.875" style="54"/>
    <col min="1794" max="1797" width="20.75" style="54" customWidth="1"/>
    <col min="1798" max="2049" width="8.875" style="54"/>
    <col min="2050" max="2053" width="20.75" style="54" customWidth="1"/>
    <col min="2054" max="2305" width="8.875" style="54"/>
    <col min="2306" max="2309" width="20.75" style="54" customWidth="1"/>
    <col min="2310" max="2561" width="8.875" style="54"/>
    <col min="2562" max="2565" width="20.75" style="54" customWidth="1"/>
    <col min="2566" max="2817" width="8.875" style="54"/>
    <col min="2818" max="2821" width="20.75" style="54" customWidth="1"/>
    <col min="2822" max="3073" width="8.875" style="54"/>
    <col min="3074" max="3077" width="20.75" style="54" customWidth="1"/>
    <col min="3078" max="3329" width="8.875" style="54"/>
    <col min="3330" max="3333" width="20.75" style="54" customWidth="1"/>
    <col min="3334" max="3585" width="8.875" style="54"/>
    <col min="3586" max="3589" width="20.75" style="54" customWidth="1"/>
    <col min="3590" max="3841" width="8.875" style="54"/>
    <col min="3842" max="3845" width="20.75" style="54" customWidth="1"/>
    <col min="3846" max="4097" width="8.875" style="54"/>
    <col min="4098" max="4101" width="20.75" style="54" customWidth="1"/>
    <col min="4102" max="4353" width="8.875" style="54"/>
    <col min="4354" max="4357" width="20.75" style="54" customWidth="1"/>
    <col min="4358" max="4609" width="8.875" style="54"/>
    <col min="4610" max="4613" width="20.75" style="54" customWidth="1"/>
    <col min="4614" max="4865" width="8.875" style="54"/>
    <col min="4866" max="4869" width="20.75" style="54" customWidth="1"/>
    <col min="4870" max="5121" width="8.875" style="54"/>
    <col min="5122" max="5125" width="20.75" style="54" customWidth="1"/>
    <col min="5126" max="5377" width="8.875" style="54"/>
    <col min="5378" max="5381" width="20.75" style="54" customWidth="1"/>
    <col min="5382" max="5633" width="8.875" style="54"/>
    <col min="5634" max="5637" width="20.75" style="54" customWidth="1"/>
    <col min="5638" max="5889" width="8.875" style="54"/>
    <col min="5890" max="5893" width="20.75" style="54" customWidth="1"/>
    <col min="5894" max="6145" width="8.875" style="54"/>
    <col min="6146" max="6149" width="20.75" style="54" customWidth="1"/>
    <col min="6150" max="6401" width="8.875" style="54"/>
    <col min="6402" max="6405" width="20.75" style="54" customWidth="1"/>
    <col min="6406" max="6657" width="8.875" style="54"/>
    <col min="6658" max="6661" width="20.75" style="54" customWidth="1"/>
    <col min="6662" max="6913" width="8.875" style="54"/>
    <col min="6914" max="6917" width="20.75" style="54" customWidth="1"/>
    <col min="6918" max="7169" width="8.875" style="54"/>
    <col min="7170" max="7173" width="20.75" style="54" customWidth="1"/>
    <col min="7174" max="7425" width="8.875" style="54"/>
    <col min="7426" max="7429" width="20.75" style="54" customWidth="1"/>
    <col min="7430" max="7681" width="8.875" style="54"/>
    <col min="7682" max="7685" width="20.75" style="54" customWidth="1"/>
    <col min="7686" max="7937" width="8.875" style="54"/>
    <col min="7938" max="7941" width="20.75" style="54" customWidth="1"/>
    <col min="7942" max="8193" width="8.875" style="54"/>
    <col min="8194" max="8197" width="20.75" style="54" customWidth="1"/>
    <col min="8198" max="8449" width="8.875" style="54"/>
    <col min="8450" max="8453" width="20.75" style="54" customWidth="1"/>
    <col min="8454" max="8705" width="8.875" style="54"/>
    <col min="8706" max="8709" width="20.75" style="54" customWidth="1"/>
    <col min="8710" max="8961" width="8.875" style="54"/>
    <col min="8962" max="8965" width="20.75" style="54" customWidth="1"/>
    <col min="8966" max="9217" width="8.875" style="54"/>
    <col min="9218" max="9221" width="20.75" style="54" customWidth="1"/>
    <col min="9222" max="9473" width="8.875" style="54"/>
    <col min="9474" max="9477" width="20.75" style="54" customWidth="1"/>
    <col min="9478" max="9729" width="8.875" style="54"/>
    <col min="9730" max="9733" width="20.75" style="54" customWidth="1"/>
    <col min="9734" max="9985" width="8.875" style="54"/>
    <col min="9986" max="9989" width="20.75" style="54" customWidth="1"/>
    <col min="9990" max="10241" width="8.875" style="54"/>
    <col min="10242" max="10245" width="20.75" style="54" customWidth="1"/>
    <col min="10246" max="10497" width="8.875" style="54"/>
    <col min="10498" max="10501" width="20.75" style="54" customWidth="1"/>
    <col min="10502" max="10753" width="8.875" style="54"/>
    <col min="10754" max="10757" width="20.75" style="54" customWidth="1"/>
    <col min="10758" max="11009" width="8.875" style="54"/>
    <col min="11010" max="11013" width="20.75" style="54" customWidth="1"/>
    <col min="11014" max="11265" width="8.875" style="54"/>
    <col min="11266" max="11269" width="20.75" style="54" customWidth="1"/>
    <col min="11270" max="11521" width="8.875" style="54"/>
    <col min="11522" max="11525" width="20.75" style="54" customWidth="1"/>
    <col min="11526" max="11777" width="8.875" style="54"/>
    <col min="11778" max="11781" width="20.75" style="54" customWidth="1"/>
    <col min="11782" max="12033" width="8.875" style="54"/>
    <col min="12034" max="12037" width="20.75" style="54" customWidth="1"/>
    <col min="12038" max="12289" width="8.875" style="54"/>
    <col min="12290" max="12293" width="20.75" style="54" customWidth="1"/>
    <col min="12294" max="12545" width="8.875" style="54"/>
    <col min="12546" max="12549" width="20.75" style="54" customWidth="1"/>
    <col min="12550" max="12801" width="8.875" style="54"/>
    <col min="12802" max="12805" width="20.75" style="54" customWidth="1"/>
    <col min="12806" max="13057" width="8.875" style="54"/>
    <col min="13058" max="13061" width="20.75" style="54" customWidth="1"/>
    <col min="13062" max="13313" width="8.875" style="54"/>
    <col min="13314" max="13317" width="20.75" style="54" customWidth="1"/>
    <col min="13318" max="13569" width="8.875" style="54"/>
    <col min="13570" max="13573" width="20.75" style="54" customWidth="1"/>
    <col min="13574" max="13825" width="8.875" style="54"/>
    <col min="13826" max="13829" width="20.75" style="54" customWidth="1"/>
    <col min="13830" max="14081" width="8.875" style="54"/>
    <col min="14082" max="14085" width="20.75" style="54" customWidth="1"/>
    <col min="14086" max="14337" width="8.875" style="54"/>
    <col min="14338" max="14341" width="20.75" style="54" customWidth="1"/>
    <col min="14342" max="14593" width="8.875" style="54"/>
    <col min="14594" max="14597" width="20.75" style="54" customWidth="1"/>
    <col min="14598" max="14849" width="8.875" style="54"/>
    <col min="14850" max="14853" width="20.75" style="54" customWidth="1"/>
    <col min="14854" max="15105" width="8.875" style="54"/>
    <col min="15106" max="15109" width="20.75" style="54" customWidth="1"/>
    <col min="15110" max="15361" width="8.875" style="54"/>
    <col min="15362" max="15365" width="20.75" style="54" customWidth="1"/>
    <col min="15366" max="15617" width="8.875" style="54"/>
    <col min="15618" max="15621" width="20.75" style="54" customWidth="1"/>
    <col min="15622" max="15873" width="8.875" style="54"/>
    <col min="15874" max="15877" width="20.75" style="54" customWidth="1"/>
    <col min="15878" max="16129" width="8.875" style="54"/>
    <col min="16130" max="16133" width="20.75" style="54" customWidth="1"/>
    <col min="16134" max="16384" width="8.875" style="54"/>
  </cols>
  <sheetData>
    <row r="2" spans="2:5" ht="51">
      <c r="B2" s="52" t="s">
        <v>46</v>
      </c>
      <c r="C2" s="53"/>
      <c r="D2" s="53"/>
      <c r="E2" s="53"/>
    </row>
    <row r="3" spans="2:5" ht="51.75">
      <c r="B3" s="53" t="s">
        <v>68</v>
      </c>
      <c r="C3" s="55"/>
      <c r="D3" s="55"/>
      <c r="E3" s="55"/>
    </row>
    <row r="4" spans="2:5" ht="70.900000000000006" customHeight="1">
      <c r="B4" s="56" t="s">
        <v>48</v>
      </c>
      <c r="C4" s="57" t="s">
        <v>49</v>
      </c>
      <c r="D4" s="58" t="s">
        <v>50</v>
      </c>
      <c r="E4" s="58" t="s">
        <v>51</v>
      </c>
    </row>
    <row r="5" spans="2:5">
      <c r="B5" s="59" t="s">
        <v>52</v>
      </c>
      <c r="C5" s="60" t="s">
        <v>53</v>
      </c>
      <c r="D5" s="61">
        <f>'[3]ปริมาณการปลดปล่อย GHGs (kgCO2) '!$D$10</f>
        <v>1.8769595000000001</v>
      </c>
      <c r="E5" s="61">
        <f>'[3]ปริมาณการปลดปล่อย GHGs (kgCO2) '!$E$10</f>
        <v>4.1548633093525182E-2</v>
      </c>
    </row>
    <row r="6" spans="2:5">
      <c r="B6" s="59" t="s">
        <v>54</v>
      </c>
      <c r="C6" s="60" t="s">
        <v>55</v>
      </c>
      <c r="D6" s="61">
        <f>'[1]ปริมาณการปลดปล่อย GHGs (kgCO2) '!$D$10</f>
        <v>67.299540489999956</v>
      </c>
      <c r="E6" s="61">
        <f>'[1]ปริมาณการปลดปล่อย GHGs (kgCO2) '!$E$10</f>
        <v>1.4897518647482004</v>
      </c>
    </row>
    <row r="7" spans="2:5">
      <c r="B7" s="62" t="s">
        <v>56</v>
      </c>
      <c r="C7" s="60" t="s">
        <v>57</v>
      </c>
      <c r="D7" s="61">
        <f>'[4]ปริมาณการปลดปล่อย GHGs (kgCO2) '!$D$10</f>
        <v>1.0367737500000003</v>
      </c>
      <c r="E7" s="61">
        <f>'[4]ปริมาณการปลดปล่อย GHGs (kgCO2) '!$E$10</f>
        <v>2.2950166021029336E-2</v>
      </c>
    </row>
    <row r="8" spans="2:5">
      <c r="B8" s="62" t="s">
        <v>58</v>
      </c>
      <c r="C8" s="60" t="s">
        <v>57</v>
      </c>
      <c r="D8" s="61">
        <f>'[4]ปริมาณการปลดปล่อย GHGs (kgCO2) '!$D$73</f>
        <v>0.51838687500000014</v>
      </c>
      <c r="E8" s="61">
        <f>'[4]ปริมาณการปลดปล่อย GHGs (kgCO2) '!$E$73</f>
        <v>2.2950166021029336E-2</v>
      </c>
    </row>
    <row r="9" spans="2:5">
      <c r="B9" s="59" t="s">
        <v>13</v>
      </c>
      <c r="C9" s="60" t="s">
        <v>59</v>
      </c>
      <c r="D9" s="61">
        <f>'[2]ปริมาณการปลดปล่อย GHGs (kgCO2) '!$D$10</f>
        <v>6.7679777550000004</v>
      </c>
      <c r="E9" s="61">
        <f>'[2]ปริมาณการปลดปล่อย GHGs (kgCO2) '!$E$10</f>
        <v>0.14981688444936359</v>
      </c>
    </row>
    <row r="10" spans="2:5">
      <c r="B10" s="63" t="s">
        <v>21</v>
      </c>
      <c r="C10" s="64" t="s">
        <v>59</v>
      </c>
      <c r="D10" s="65">
        <f>'[2]ปริมาณการปลดปล่อย GHGs (kgCO2) '!$D$73</f>
        <v>0.27926499999999999</v>
      </c>
      <c r="E10" s="65">
        <f>'[2]ปริมาณการปลดปล่อย GHGs (kgCO2) '!$E$73</f>
        <v>6.1818483674598778E-3</v>
      </c>
    </row>
    <row r="11" spans="2:5">
      <c r="B11" s="66" t="s">
        <v>60</v>
      </c>
      <c r="C11" s="67" t="s">
        <v>61</v>
      </c>
      <c r="D11" s="68">
        <f>SUM(D5:D10)</f>
        <v>77.778903369999952</v>
      </c>
      <c r="E11" s="68">
        <f>SUM(E5:E10)</f>
        <v>1.7331995627006076</v>
      </c>
    </row>
  </sheetData>
  <pageMargins left="0.31496062992125984" right="0.31496062992125984" top="0.74803149606299213" bottom="0.74803149606299213" header="0.31496062992125984" footer="0.31496062992125984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B2:E11"/>
  <sheetViews>
    <sheetView workbookViewId="0">
      <selection activeCell="H12" sqref="H12"/>
    </sheetView>
  </sheetViews>
  <sheetFormatPr defaultRowHeight="26.25"/>
  <cols>
    <col min="1" max="1" width="8.875" style="54"/>
    <col min="2" max="5" width="20.75" style="54" customWidth="1"/>
    <col min="6" max="257" width="8.875" style="54"/>
    <col min="258" max="261" width="20.75" style="54" customWidth="1"/>
    <col min="262" max="513" width="8.875" style="54"/>
    <col min="514" max="517" width="20.75" style="54" customWidth="1"/>
    <col min="518" max="769" width="8.875" style="54"/>
    <col min="770" max="773" width="20.75" style="54" customWidth="1"/>
    <col min="774" max="1025" width="8.875" style="54"/>
    <col min="1026" max="1029" width="20.75" style="54" customWidth="1"/>
    <col min="1030" max="1281" width="8.875" style="54"/>
    <col min="1282" max="1285" width="20.75" style="54" customWidth="1"/>
    <col min="1286" max="1537" width="8.875" style="54"/>
    <col min="1538" max="1541" width="20.75" style="54" customWidth="1"/>
    <col min="1542" max="1793" width="8.875" style="54"/>
    <col min="1794" max="1797" width="20.75" style="54" customWidth="1"/>
    <col min="1798" max="2049" width="8.875" style="54"/>
    <col min="2050" max="2053" width="20.75" style="54" customWidth="1"/>
    <col min="2054" max="2305" width="8.875" style="54"/>
    <col min="2306" max="2309" width="20.75" style="54" customWidth="1"/>
    <col min="2310" max="2561" width="8.875" style="54"/>
    <col min="2562" max="2565" width="20.75" style="54" customWidth="1"/>
    <col min="2566" max="2817" width="8.875" style="54"/>
    <col min="2818" max="2821" width="20.75" style="54" customWidth="1"/>
    <col min="2822" max="3073" width="8.875" style="54"/>
    <col min="3074" max="3077" width="20.75" style="54" customWidth="1"/>
    <col min="3078" max="3329" width="8.875" style="54"/>
    <col min="3330" max="3333" width="20.75" style="54" customWidth="1"/>
    <col min="3334" max="3585" width="8.875" style="54"/>
    <col min="3586" max="3589" width="20.75" style="54" customWidth="1"/>
    <col min="3590" max="3841" width="8.875" style="54"/>
    <col min="3842" max="3845" width="20.75" style="54" customWidth="1"/>
    <col min="3846" max="4097" width="8.875" style="54"/>
    <col min="4098" max="4101" width="20.75" style="54" customWidth="1"/>
    <col min="4102" max="4353" width="8.875" style="54"/>
    <col min="4354" max="4357" width="20.75" style="54" customWidth="1"/>
    <col min="4358" max="4609" width="8.875" style="54"/>
    <col min="4610" max="4613" width="20.75" style="54" customWidth="1"/>
    <col min="4614" max="4865" width="8.875" style="54"/>
    <col min="4866" max="4869" width="20.75" style="54" customWidth="1"/>
    <col min="4870" max="5121" width="8.875" style="54"/>
    <col min="5122" max="5125" width="20.75" style="54" customWidth="1"/>
    <col min="5126" max="5377" width="8.875" style="54"/>
    <col min="5378" max="5381" width="20.75" style="54" customWidth="1"/>
    <col min="5382" max="5633" width="8.875" style="54"/>
    <col min="5634" max="5637" width="20.75" style="54" customWidth="1"/>
    <col min="5638" max="5889" width="8.875" style="54"/>
    <col min="5890" max="5893" width="20.75" style="54" customWidth="1"/>
    <col min="5894" max="6145" width="8.875" style="54"/>
    <col min="6146" max="6149" width="20.75" style="54" customWidth="1"/>
    <col min="6150" max="6401" width="8.875" style="54"/>
    <col min="6402" max="6405" width="20.75" style="54" customWidth="1"/>
    <col min="6406" max="6657" width="8.875" style="54"/>
    <col min="6658" max="6661" width="20.75" style="54" customWidth="1"/>
    <col min="6662" max="6913" width="8.875" style="54"/>
    <col min="6914" max="6917" width="20.75" style="54" customWidth="1"/>
    <col min="6918" max="7169" width="8.875" style="54"/>
    <col min="7170" max="7173" width="20.75" style="54" customWidth="1"/>
    <col min="7174" max="7425" width="8.875" style="54"/>
    <col min="7426" max="7429" width="20.75" style="54" customWidth="1"/>
    <col min="7430" max="7681" width="8.875" style="54"/>
    <col min="7682" max="7685" width="20.75" style="54" customWidth="1"/>
    <col min="7686" max="7937" width="8.875" style="54"/>
    <col min="7938" max="7941" width="20.75" style="54" customWidth="1"/>
    <col min="7942" max="8193" width="8.875" style="54"/>
    <col min="8194" max="8197" width="20.75" style="54" customWidth="1"/>
    <col min="8198" max="8449" width="8.875" style="54"/>
    <col min="8450" max="8453" width="20.75" style="54" customWidth="1"/>
    <col min="8454" max="8705" width="8.875" style="54"/>
    <col min="8706" max="8709" width="20.75" style="54" customWidth="1"/>
    <col min="8710" max="8961" width="8.875" style="54"/>
    <col min="8962" max="8965" width="20.75" style="54" customWidth="1"/>
    <col min="8966" max="9217" width="8.875" style="54"/>
    <col min="9218" max="9221" width="20.75" style="54" customWidth="1"/>
    <col min="9222" max="9473" width="8.875" style="54"/>
    <col min="9474" max="9477" width="20.75" style="54" customWidth="1"/>
    <col min="9478" max="9729" width="8.875" style="54"/>
    <col min="9730" max="9733" width="20.75" style="54" customWidth="1"/>
    <col min="9734" max="9985" width="8.875" style="54"/>
    <col min="9986" max="9989" width="20.75" style="54" customWidth="1"/>
    <col min="9990" max="10241" width="8.875" style="54"/>
    <col min="10242" max="10245" width="20.75" style="54" customWidth="1"/>
    <col min="10246" max="10497" width="8.875" style="54"/>
    <col min="10498" max="10501" width="20.75" style="54" customWidth="1"/>
    <col min="10502" max="10753" width="8.875" style="54"/>
    <col min="10754" max="10757" width="20.75" style="54" customWidth="1"/>
    <col min="10758" max="11009" width="8.875" style="54"/>
    <col min="11010" max="11013" width="20.75" style="54" customWidth="1"/>
    <col min="11014" max="11265" width="8.875" style="54"/>
    <col min="11266" max="11269" width="20.75" style="54" customWidth="1"/>
    <col min="11270" max="11521" width="8.875" style="54"/>
    <col min="11522" max="11525" width="20.75" style="54" customWidth="1"/>
    <col min="11526" max="11777" width="8.875" style="54"/>
    <col min="11778" max="11781" width="20.75" style="54" customWidth="1"/>
    <col min="11782" max="12033" width="8.875" style="54"/>
    <col min="12034" max="12037" width="20.75" style="54" customWidth="1"/>
    <col min="12038" max="12289" width="8.875" style="54"/>
    <col min="12290" max="12293" width="20.75" style="54" customWidth="1"/>
    <col min="12294" max="12545" width="8.875" style="54"/>
    <col min="12546" max="12549" width="20.75" style="54" customWidth="1"/>
    <col min="12550" max="12801" width="8.875" style="54"/>
    <col min="12802" max="12805" width="20.75" style="54" customWidth="1"/>
    <col min="12806" max="13057" width="8.875" style="54"/>
    <col min="13058" max="13061" width="20.75" style="54" customWidth="1"/>
    <col min="13062" max="13313" width="8.875" style="54"/>
    <col min="13314" max="13317" width="20.75" style="54" customWidth="1"/>
    <col min="13318" max="13569" width="8.875" style="54"/>
    <col min="13570" max="13573" width="20.75" style="54" customWidth="1"/>
    <col min="13574" max="13825" width="8.875" style="54"/>
    <col min="13826" max="13829" width="20.75" style="54" customWidth="1"/>
    <col min="13830" max="14081" width="8.875" style="54"/>
    <col min="14082" max="14085" width="20.75" style="54" customWidth="1"/>
    <col min="14086" max="14337" width="8.875" style="54"/>
    <col min="14338" max="14341" width="20.75" style="54" customWidth="1"/>
    <col min="14342" max="14593" width="8.875" style="54"/>
    <col min="14594" max="14597" width="20.75" style="54" customWidth="1"/>
    <col min="14598" max="14849" width="8.875" style="54"/>
    <col min="14850" max="14853" width="20.75" style="54" customWidth="1"/>
    <col min="14854" max="15105" width="8.875" style="54"/>
    <col min="15106" max="15109" width="20.75" style="54" customWidth="1"/>
    <col min="15110" max="15361" width="8.875" style="54"/>
    <col min="15362" max="15365" width="20.75" style="54" customWidth="1"/>
    <col min="15366" max="15617" width="8.875" style="54"/>
    <col min="15618" max="15621" width="20.75" style="54" customWidth="1"/>
    <col min="15622" max="15873" width="8.875" style="54"/>
    <col min="15874" max="15877" width="20.75" style="54" customWidth="1"/>
    <col min="15878" max="16129" width="8.875" style="54"/>
    <col min="16130" max="16133" width="20.75" style="54" customWidth="1"/>
    <col min="16134" max="16384" width="8.875" style="54"/>
  </cols>
  <sheetData>
    <row r="2" spans="2:5" ht="51">
      <c r="B2" s="52" t="s">
        <v>46</v>
      </c>
      <c r="C2" s="53"/>
      <c r="D2" s="53"/>
      <c r="E2" s="53"/>
    </row>
    <row r="3" spans="2:5" ht="51.75">
      <c r="B3" s="53" t="s">
        <v>69</v>
      </c>
      <c r="C3" s="55"/>
      <c r="D3" s="55"/>
      <c r="E3" s="55"/>
    </row>
    <row r="4" spans="2:5" ht="70.900000000000006" customHeight="1">
      <c r="B4" s="56" t="s">
        <v>48</v>
      </c>
      <c r="C4" s="57" t="s">
        <v>49</v>
      </c>
      <c r="D4" s="58" t="s">
        <v>50</v>
      </c>
      <c r="E4" s="58" t="s">
        <v>51</v>
      </c>
    </row>
    <row r="5" spans="2:5">
      <c r="B5" s="59" t="s">
        <v>52</v>
      </c>
      <c r="C5" s="60" t="s">
        <v>53</v>
      </c>
      <c r="D5" s="61">
        <f>'[3]ปริมาณการปลดปล่อย GHGs (kgCO2) '!$D$11</f>
        <v>2.4122275000000002</v>
      </c>
      <c r="E5" s="61">
        <f>'[3]ปริมาณการปลดปล่อย GHGs (kgCO2) '!$E$11</f>
        <v>5.339739900387383E-2</v>
      </c>
    </row>
    <row r="6" spans="2:5">
      <c r="B6" s="59" t="s">
        <v>54</v>
      </c>
      <c r="C6" s="60" t="s">
        <v>55</v>
      </c>
      <c r="D6" s="61">
        <f>'[1]ปริมาณการปลดปล่อย GHGs (kgCO2) '!$D$11</f>
        <v>66.247846210000006</v>
      </c>
      <c r="E6" s="61">
        <f>'[1]ปริมาณการปลดปล่อย GHGs (kgCO2) '!$E$11</f>
        <v>1.4664714158273382</v>
      </c>
    </row>
    <row r="7" spans="2:5">
      <c r="B7" s="62" t="s">
        <v>56</v>
      </c>
      <c r="C7" s="60" t="s">
        <v>57</v>
      </c>
      <c r="D7" s="61">
        <f>'[4]ปริมาณการปลดปล่อย GHGs (kgCO2) '!$D$11</f>
        <v>0.58059329999999998</v>
      </c>
      <c r="E7" s="61">
        <f>'[4]ปริมาณการปลดปล่อย GHGs (kgCO2) '!$E$11</f>
        <v>1.2852092971776426E-2</v>
      </c>
    </row>
    <row r="8" spans="2:5">
      <c r="B8" s="62" t="s">
        <v>58</v>
      </c>
      <c r="C8" s="60" t="s">
        <v>57</v>
      </c>
      <c r="D8" s="61">
        <f>'[4]ปริมาณการปลดปล่อย GHGs (kgCO2) '!$D$74</f>
        <v>0.29029664999999999</v>
      </c>
      <c r="E8" s="61">
        <f>'[4]ปริมาณการปลดปล่อย GHGs (kgCO2) '!$E$74</f>
        <v>1.2852092971776426E-2</v>
      </c>
    </row>
    <row r="9" spans="2:5">
      <c r="B9" s="59" t="s">
        <v>13</v>
      </c>
      <c r="C9" s="60" t="s">
        <v>59</v>
      </c>
      <c r="D9" s="61">
        <f>'[2]ปริมาณการปลดปล่อย GHGs (kgCO2) '!$D$11</f>
        <v>9.4568760980000004</v>
      </c>
      <c r="E9" s="61">
        <f>'[2]ปริมาณการปลดปล่อย GHGs (kgCO2) '!$E$11</f>
        <v>0.20933870720531267</v>
      </c>
    </row>
    <row r="10" spans="2:5">
      <c r="B10" s="63" t="s">
        <v>21</v>
      </c>
      <c r="C10" s="64" t="s">
        <v>59</v>
      </c>
      <c r="D10" s="65">
        <f>'[2]ปริมาณการปลดปล่อย GHGs (kgCO2) '!$D$74</f>
        <v>0.196025</v>
      </c>
      <c r="E10" s="65">
        <f>'[2]ปริมาณการปลดปล่อย GHGs (kgCO2) '!$E$74</f>
        <v>4.3392363032650804E-3</v>
      </c>
    </row>
    <row r="11" spans="2:5">
      <c r="B11" s="66" t="s">
        <v>60</v>
      </c>
      <c r="C11" s="67" t="s">
        <v>61</v>
      </c>
      <c r="D11" s="68">
        <f>SUM(D5:D10)</f>
        <v>79.183864758000013</v>
      </c>
      <c r="E11" s="68">
        <f>SUM(E5:E10)</f>
        <v>1.7592509442833426</v>
      </c>
    </row>
  </sheetData>
  <pageMargins left="0.31496062992125984" right="0.31496062992125984" top="0.74803149606299213" bottom="0.74803149606299213" header="0.31496062992125984" footer="0.31496062992125984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L126"/>
  <sheetViews>
    <sheetView zoomScaleNormal="100" workbookViewId="0">
      <selection activeCell="G10" sqref="G10"/>
    </sheetView>
  </sheetViews>
  <sheetFormatPr defaultRowHeight="12.75"/>
  <cols>
    <col min="1" max="2" width="17.75" style="5" customWidth="1"/>
    <col min="3" max="3" width="17.75" style="43" customWidth="1"/>
    <col min="4" max="4" width="17.75" style="44" customWidth="1"/>
    <col min="5" max="5" width="17.75" style="45" customWidth="1"/>
    <col min="6" max="8" width="8.875" style="5"/>
    <col min="9" max="12" width="13.75" style="5" customWidth="1"/>
    <col min="13" max="256" width="8.875" style="5"/>
    <col min="257" max="261" width="17.75" style="5" customWidth="1"/>
    <col min="262" max="264" width="8.875" style="5"/>
    <col min="265" max="268" width="13.75" style="5" customWidth="1"/>
    <col min="269" max="512" width="8.875" style="5"/>
    <col min="513" max="517" width="17.75" style="5" customWidth="1"/>
    <col min="518" max="520" width="8.875" style="5"/>
    <col min="521" max="524" width="13.75" style="5" customWidth="1"/>
    <col min="525" max="768" width="8.875" style="5"/>
    <col min="769" max="773" width="17.75" style="5" customWidth="1"/>
    <col min="774" max="776" width="8.875" style="5"/>
    <col min="777" max="780" width="13.75" style="5" customWidth="1"/>
    <col min="781" max="1024" width="8.875" style="5"/>
    <col min="1025" max="1029" width="17.75" style="5" customWidth="1"/>
    <col min="1030" max="1032" width="8.875" style="5"/>
    <col min="1033" max="1036" width="13.75" style="5" customWidth="1"/>
    <col min="1037" max="1280" width="8.875" style="5"/>
    <col min="1281" max="1285" width="17.75" style="5" customWidth="1"/>
    <col min="1286" max="1288" width="8.875" style="5"/>
    <col min="1289" max="1292" width="13.75" style="5" customWidth="1"/>
    <col min="1293" max="1536" width="8.875" style="5"/>
    <col min="1537" max="1541" width="17.75" style="5" customWidth="1"/>
    <col min="1542" max="1544" width="8.875" style="5"/>
    <col min="1545" max="1548" width="13.75" style="5" customWidth="1"/>
    <col min="1549" max="1792" width="8.875" style="5"/>
    <col min="1793" max="1797" width="17.75" style="5" customWidth="1"/>
    <col min="1798" max="1800" width="8.875" style="5"/>
    <col min="1801" max="1804" width="13.75" style="5" customWidth="1"/>
    <col min="1805" max="2048" width="8.875" style="5"/>
    <col min="2049" max="2053" width="17.75" style="5" customWidth="1"/>
    <col min="2054" max="2056" width="8.875" style="5"/>
    <col min="2057" max="2060" width="13.75" style="5" customWidth="1"/>
    <col min="2061" max="2304" width="8.875" style="5"/>
    <col min="2305" max="2309" width="17.75" style="5" customWidth="1"/>
    <col min="2310" max="2312" width="8.875" style="5"/>
    <col min="2313" max="2316" width="13.75" style="5" customWidth="1"/>
    <col min="2317" max="2560" width="8.875" style="5"/>
    <col min="2561" max="2565" width="17.75" style="5" customWidth="1"/>
    <col min="2566" max="2568" width="8.875" style="5"/>
    <col min="2569" max="2572" width="13.75" style="5" customWidth="1"/>
    <col min="2573" max="2816" width="8.875" style="5"/>
    <col min="2817" max="2821" width="17.75" style="5" customWidth="1"/>
    <col min="2822" max="2824" width="8.875" style="5"/>
    <col min="2825" max="2828" width="13.75" style="5" customWidth="1"/>
    <col min="2829" max="3072" width="8.875" style="5"/>
    <col min="3073" max="3077" width="17.75" style="5" customWidth="1"/>
    <col min="3078" max="3080" width="8.875" style="5"/>
    <col min="3081" max="3084" width="13.75" style="5" customWidth="1"/>
    <col min="3085" max="3328" width="8.875" style="5"/>
    <col min="3329" max="3333" width="17.75" style="5" customWidth="1"/>
    <col min="3334" max="3336" width="8.875" style="5"/>
    <col min="3337" max="3340" width="13.75" style="5" customWidth="1"/>
    <col min="3341" max="3584" width="8.875" style="5"/>
    <col min="3585" max="3589" width="17.75" style="5" customWidth="1"/>
    <col min="3590" max="3592" width="8.875" style="5"/>
    <col min="3593" max="3596" width="13.75" style="5" customWidth="1"/>
    <col min="3597" max="3840" width="8.875" style="5"/>
    <col min="3841" max="3845" width="17.75" style="5" customWidth="1"/>
    <col min="3846" max="3848" width="8.875" style="5"/>
    <col min="3849" max="3852" width="13.75" style="5" customWidth="1"/>
    <col min="3853" max="4096" width="8.875" style="5"/>
    <col min="4097" max="4101" width="17.75" style="5" customWidth="1"/>
    <col min="4102" max="4104" width="8.875" style="5"/>
    <col min="4105" max="4108" width="13.75" style="5" customWidth="1"/>
    <col min="4109" max="4352" width="8.875" style="5"/>
    <col min="4353" max="4357" width="17.75" style="5" customWidth="1"/>
    <col min="4358" max="4360" width="8.875" style="5"/>
    <col min="4361" max="4364" width="13.75" style="5" customWidth="1"/>
    <col min="4365" max="4608" width="8.875" style="5"/>
    <col min="4609" max="4613" width="17.75" style="5" customWidth="1"/>
    <col min="4614" max="4616" width="8.875" style="5"/>
    <col min="4617" max="4620" width="13.75" style="5" customWidth="1"/>
    <col min="4621" max="4864" width="8.875" style="5"/>
    <col min="4865" max="4869" width="17.75" style="5" customWidth="1"/>
    <col min="4870" max="4872" width="8.875" style="5"/>
    <col min="4873" max="4876" width="13.75" style="5" customWidth="1"/>
    <col min="4877" max="5120" width="8.875" style="5"/>
    <col min="5121" max="5125" width="17.75" style="5" customWidth="1"/>
    <col min="5126" max="5128" width="8.875" style="5"/>
    <col min="5129" max="5132" width="13.75" style="5" customWidth="1"/>
    <col min="5133" max="5376" width="8.875" style="5"/>
    <col min="5377" max="5381" width="17.75" style="5" customWidth="1"/>
    <col min="5382" max="5384" width="8.875" style="5"/>
    <col min="5385" max="5388" width="13.75" style="5" customWidth="1"/>
    <col min="5389" max="5632" width="8.875" style="5"/>
    <col min="5633" max="5637" width="17.75" style="5" customWidth="1"/>
    <col min="5638" max="5640" width="8.875" style="5"/>
    <col min="5641" max="5644" width="13.75" style="5" customWidth="1"/>
    <col min="5645" max="5888" width="8.875" style="5"/>
    <col min="5889" max="5893" width="17.75" style="5" customWidth="1"/>
    <col min="5894" max="5896" width="8.875" style="5"/>
    <col min="5897" max="5900" width="13.75" style="5" customWidth="1"/>
    <col min="5901" max="6144" width="8.875" style="5"/>
    <col min="6145" max="6149" width="17.75" style="5" customWidth="1"/>
    <col min="6150" max="6152" width="8.875" style="5"/>
    <col min="6153" max="6156" width="13.75" style="5" customWidth="1"/>
    <col min="6157" max="6400" width="8.875" style="5"/>
    <col min="6401" max="6405" width="17.75" style="5" customWidth="1"/>
    <col min="6406" max="6408" width="8.875" style="5"/>
    <col min="6409" max="6412" width="13.75" style="5" customWidth="1"/>
    <col min="6413" max="6656" width="8.875" style="5"/>
    <col min="6657" max="6661" width="17.75" style="5" customWidth="1"/>
    <col min="6662" max="6664" width="8.875" style="5"/>
    <col min="6665" max="6668" width="13.75" style="5" customWidth="1"/>
    <col min="6669" max="6912" width="8.875" style="5"/>
    <col min="6913" max="6917" width="17.75" style="5" customWidth="1"/>
    <col min="6918" max="6920" width="8.875" style="5"/>
    <col min="6921" max="6924" width="13.75" style="5" customWidth="1"/>
    <col min="6925" max="7168" width="8.875" style="5"/>
    <col min="7169" max="7173" width="17.75" style="5" customWidth="1"/>
    <col min="7174" max="7176" width="8.875" style="5"/>
    <col min="7177" max="7180" width="13.75" style="5" customWidth="1"/>
    <col min="7181" max="7424" width="8.875" style="5"/>
    <col min="7425" max="7429" width="17.75" style="5" customWidth="1"/>
    <col min="7430" max="7432" width="8.875" style="5"/>
    <col min="7433" max="7436" width="13.75" style="5" customWidth="1"/>
    <col min="7437" max="7680" width="8.875" style="5"/>
    <col min="7681" max="7685" width="17.75" style="5" customWidth="1"/>
    <col min="7686" max="7688" width="8.875" style="5"/>
    <col min="7689" max="7692" width="13.75" style="5" customWidth="1"/>
    <col min="7693" max="7936" width="8.875" style="5"/>
    <col min="7937" max="7941" width="17.75" style="5" customWidth="1"/>
    <col min="7942" max="7944" width="8.875" style="5"/>
    <col min="7945" max="7948" width="13.75" style="5" customWidth="1"/>
    <col min="7949" max="8192" width="8.875" style="5"/>
    <col min="8193" max="8197" width="17.75" style="5" customWidth="1"/>
    <col min="8198" max="8200" width="8.875" style="5"/>
    <col min="8201" max="8204" width="13.75" style="5" customWidth="1"/>
    <col min="8205" max="8448" width="8.875" style="5"/>
    <col min="8449" max="8453" width="17.75" style="5" customWidth="1"/>
    <col min="8454" max="8456" width="8.875" style="5"/>
    <col min="8457" max="8460" width="13.75" style="5" customWidth="1"/>
    <col min="8461" max="8704" width="8.875" style="5"/>
    <col min="8705" max="8709" width="17.75" style="5" customWidth="1"/>
    <col min="8710" max="8712" width="8.875" style="5"/>
    <col min="8713" max="8716" width="13.75" style="5" customWidth="1"/>
    <col min="8717" max="8960" width="8.875" style="5"/>
    <col min="8961" max="8965" width="17.75" style="5" customWidth="1"/>
    <col min="8966" max="8968" width="8.875" style="5"/>
    <col min="8969" max="8972" width="13.75" style="5" customWidth="1"/>
    <col min="8973" max="9216" width="8.875" style="5"/>
    <col min="9217" max="9221" width="17.75" style="5" customWidth="1"/>
    <col min="9222" max="9224" width="8.875" style="5"/>
    <col min="9225" max="9228" width="13.75" style="5" customWidth="1"/>
    <col min="9229" max="9472" width="8.875" style="5"/>
    <col min="9473" max="9477" width="17.75" style="5" customWidth="1"/>
    <col min="9478" max="9480" width="8.875" style="5"/>
    <col min="9481" max="9484" width="13.75" style="5" customWidth="1"/>
    <col min="9485" max="9728" width="8.875" style="5"/>
    <col min="9729" max="9733" width="17.75" style="5" customWidth="1"/>
    <col min="9734" max="9736" width="8.875" style="5"/>
    <col min="9737" max="9740" width="13.75" style="5" customWidth="1"/>
    <col min="9741" max="9984" width="8.875" style="5"/>
    <col min="9985" max="9989" width="17.75" style="5" customWidth="1"/>
    <col min="9990" max="9992" width="8.875" style="5"/>
    <col min="9993" max="9996" width="13.75" style="5" customWidth="1"/>
    <col min="9997" max="10240" width="8.875" style="5"/>
    <col min="10241" max="10245" width="17.75" style="5" customWidth="1"/>
    <col min="10246" max="10248" width="8.875" style="5"/>
    <col min="10249" max="10252" width="13.75" style="5" customWidth="1"/>
    <col min="10253" max="10496" width="8.875" style="5"/>
    <col min="10497" max="10501" width="17.75" style="5" customWidth="1"/>
    <col min="10502" max="10504" width="8.875" style="5"/>
    <col min="10505" max="10508" width="13.75" style="5" customWidth="1"/>
    <col min="10509" max="10752" width="8.875" style="5"/>
    <col min="10753" max="10757" width="17.75" style="5" customWidth="1"/>
    <col min="10758" max="10760" width="8.875" style="5"/>
    <col min="10761" max="10764" width="13.75" style="5" customWidth="1"/>
    <col min="10765" max="11008" width="8.875" style="5"/>
    <col min="11009" max="11013" width="17.75" style="5" customWidth="1"/>
    <col min="11014" max="11016" width="8.875" style="5"/>
    <col min="11017" max="11020" width="13.75" style="5" customWidth="1"/>
    <col min="11021" max="11264" width="8.875" style="5"/>
    <col min="11265" max="11269" width="17.75" style="5" customWidth="1"/>
    <col min="11270" max="11272" width="8.875" style="5"/>
    <col min="11273" max="11276" width="13.75" style="5" customWidth="1"/>
    <col min="11277" max="11520" width="8.875" style="5"/>
    <col min="11521" max="11525" width="17.75" style="5" customWidth="1"/>
    <col min="11526" max="11528" width="8.875" style="5"/>
    <col min="11529" max="11532" width="13.75" style="5" customWidth="1"/>
    <col min="11533" max="11776" width="8.875" style="5"/>
    <col min="11777" max="11781" width="17.75" style="5" customWidth="1"/>
    <col min="11782" max="11784" width="8.875" style="5"/>
    <col min="11785" max="11788" width="13.75" style="5" customWidth="1"/>
    <col min="11789" max="12032" width="8.875" style="5"/>
    <col min="12033" max="12037" width="17.75" style="5" customWidth="1"/>
    <col min="12038" max="12040" width="8.875" style="5"/>
    <col min="12041" max="12044" width="13.75" style="5" customWidth="1"/>
    <col min="12045" max="12288" width="8.875" style="5"/>
    <col min="12289" max="12293" width="17.75" style="5" customWidth="1"/>
    <col min="12294" max="12296" width="8.875" style="5"/>
    <col min="12297" max="12300" width="13.75" style="5" customWidth="1"/>
    <col min="12301" max="12544" width="8.875" style="5"/>
    <col min="12545" max="12549" width="17.75" style="5" customWidth="1"/>
    <col min="12550" max="12552" width="8.875" style="5"/>
    <col min="12553" max="12556" width="13.75" style="5" customWidth="1"/>
    <col min="12557" max="12800" width="8.875" style="5"/>
    <col min="12801" max="12805" width="17.75" style="5" customWidth="1"/>
    <col min="12806" max="12808" width="8.875" style="5"/>
    <col min="12809" max="12812" width="13.75" style="5" customWidth="1"/>
    <col min="12813" max="13056" width="8.875" style="5"/>
    <col min="13057" max="13061" width="17.75" style="5" customWidth="1"/>
    <col min="13062" max="13064" width="8.875" style="5"/>
    <col min="13065" max="13068" width="13.75" style="5" customWidth="1"/>
    <col min="13069" max="13312" width="8.875" style="5"/>
    <col min="13313" max="13317" width="17.75" style="5" customWidth="1"/>
    <col min="13318" max="13320" width="8.875" style="5"/>
    <col min="13321" max="13324" width="13.75" style="5" customWidth="1"/>
    <col min="13325" max="13568" width="8.875" style="5"/>
    <col min="13569" max="13573" width="17.75" style="5" customWidth="1"/>
    <col min="13574" max="13576" width="8.875" style="5"/>
    <col min="13577" max="13580" width="13.75" style="5" customWidth="1"/>
    <col min="13581" max="13824" width="8.875" style="5"/>
    <col min="13825" max="13829" width="17.75" style="5" customWidth="1"/>
    <col min="13830" max="13832" width="8.875" style="5"/>
    <col min="13833" max="13836" width="13.75" style="5" customWidth="1"/>
    <col min="13837" max="14080" width="8.875" style="5"/>
    <col min="14081" max="14085" width="17.75" style="5" customWidth="1"/>
    <col min="14086" max="14088" width="8.875" style="5"/>
    <col min="14089" max="14092" width="13.75" style="5" customWidth="1"/>
    <col min="14093" max="14336" width="8.875" style="5"/>
    <col min="14337" max="14341" width="17.75" style="5" customWidth="1"/>
    <col min="14342" max="14344" width="8.875" style="5"/>
    <col min="14345" max="14348" width="13.75" style="5" customWidth="1"/>
    <col min="14349" max="14592" width="8.875" style="5"/>
    <col min="14593" max="14597" width="17.75" style="5" customWidth="1"/>
    <col min="14598" max="14600" width="8.875" style="5"/>
    <col min="14601" max="14604" width="13.75" style="5" customWidth="1"/>
    <col min="14605" max="14848" width="8.875" style="5"/>
    <col min="14849" max="14853" width="17.75" style="5" customWidth="1"/>
    <col min="14854" max="14856" width="8.875" style="5"/>
    <col min="14857" max="14860" width="13.75" style="5" customWidth="1"/>
    <col min="14861" max="15104" width="8.875" style="5"/>
    <col min="15105" max="15109" width="17.75" style="5" customWidth="1"/>
    <col min="15110" max="15112" width="8.875" style="5"/>
    <col min="15113" max="15116" width="13.75" style="5" customWidth="1"/>
    <col min="15117" max="15360" width="8.875" style="5"/>
    <col min="15361" max="15365" width="17.75" style="5" customWidth="1"/>
    <col min="15366" max="15368" width="8.875" style="5"/>
    <col min="15369" max="15372" width="13.75" style="5" customWidth="1"/>
    <col min="15373" max="15616" width="8.875" style="5"/>
    <col min="15617" max="15621" width="17.75" style="5" customWidth="1"/>
    <col min="15622" max="15624" width="8.875" style="5"/>
    <col min="15625" max="15628" width="13.75" style="5" customWidth="1"/>
    <col min="15629" max="15872" width="8.875" style="5"/>
    <col min="15873" max="15877" width="17.75" style="5" customWidth="1"/>
    <col min="15878" max="15880" width="8.875" style="5"/>
    <col min="15881" max="15884" width="13.75" style="5" customWidth="1"/>
    <col min="15885" max="16128" width="8.875" style="5"/>
    <col min="16129" max="16133" width="17.75" style="5" customWidth="1"/>
    <col min="16134" max="16136" width="8.875" style="5"/>
    <col min="16137" max="16140" width="13.75" style="5" customWidth="1"/>
    <col min="16141" max="16384" width="8.875" style="5"/>
  </cols>
  <sheetData>
    <row r="1" spans="1:12" ht="26.25">
      <c r="A1" s="1" t="s">
        <v>12</v>
      </c>
      <c r="B1" s="1"/>
      <c r="C1" s="2"/>
      <c r="D1" s="3"/>
      <c r="E1" s="4"/>
    </row>
    <row r="2" spans="1:12" ht="26.25">
      <c r="A2" s="6" t="s">
        <v>13</v>
      </c>
      <c r="B2" s="7"/>
      <c r="C2" s="8"/>
      <c r="D2" s="9"/>
      <c r="E2" s="10"/>
    </row>
    <row r="4" spans="1:12" s="15" customFormat="1" ht="46.5">
      <c r="A4" s="11" t="s">
        <v>2</v>
      </c>
      <c r="B4" s="11" t="s">
        <v>3</v>
      </c>
      <c r="C4" s="12" t="s">
        <v>4</v>
      </c>
      <c r="D4" s="46" t="s">
        <v>14</v>
      </c>
      <c r="E4" s="14" t="s">
        <v>15</v>
      </c>
      <c r="I4" s="16" t="s">
        <v>7</v>
      </c>
      <c r="J4" s="17" t="s">
        <v>16</v>
      </c>
      <c r="K4" s="17" t="s">
        <v>17</v>
      </c>
      <c r="L4" s="17" t="s">
        <v>18</v>
      </c>
    </row>
    <row r="5" spans="1:12" ht="23.25">
      <c r="A5" s="18">
        <v>21824</v>
      </c>
      <c r="B5" s="19">
        <v>241000</v>
      </c>
      <c r="C5" s="20">
        <f>'[2]เชื้อเพลิง-ต.ค-59-ก.ย-60(3)'!F5</f>
        <v>1203.932513</v>
      </c>
      <c r="D5" s="47">
        <f>C5/200</f>
        <v>6.019662565</v>
      </c>
      <c r="E5" s="22">
        <f>C5/9035</f>
        <v>0.13325207670171554</v>
      </c>
      <c r="I5" s="23">
        <f t="shared" ref="I5:I16" si="0">A5</f>
        <v>21824</v>
      </c>
      <c r="J5" s="24">
        <f>C5</f>
        <v>1203.932513</v>
      </c>
      <c r="K5" s="24">
        <f t="shared" ref="K5:L16" si="1">D5</f>
        <v>6.019662565</v>
      </c>
      <c r="L5" s="24">
        <f t="shared" si="1"/>
        <v>0.13325207670171554</v>
      </c>
    </row>
    <row r="6" spans="1:12" ht="23.25">
      <c r="A6" s="25">
        <v>21855</v>
      </c>
      <c r="B6" s="26">
        <v>241030</v>
      </c>
      <c r="C6" s="20">
        <f>'[2]เชื้อเพลิง-ต.ค-59-ก.ย-60(3)'!F6</f>
        <v>1218.4624254</v>
      </c>
      <c r="D6" s="48">
        <f t="shared" ref="D6:D11" si="2">C6/200</f>
        <v>6.0923121270000005</v>
      </c>
      <c r="E6" s="28">
        <f t="shared" ref="E6:E11" si="3">C6/9035</f>
        <v>0.13486025737686774</v>
      </c>
      <c r="I6" s="23">
        <f t="shared" si="0"/>
        <v>21855</v>
      </c>
      <c r="J6" s="24">
        <f t="shared" ref="J6:J16" si="4">C6</f>
        <v>1218.4624254</v>
      </c>
      <c r="K6" s="24">
        <f t="shared" si="1"/>
        <v>6.0923121270000005</v>
      </c>
      <c r="L6" s="24">
        <f t="shared" si="1"/>
        <v>0.13486025737686774</v>
      </c>
    </row>
    <row r="7" spans="1:12" ht="23.25">
      <c r="A7" s="25">
        <v>21885</v>
      </c>
      <c r="B7" s="26">
        <v>241061</v>
      </c>
      <c r="C7" s="20">
        <f>'[2]เชื้อเพลิง-ต.ค-59-ก.ย-60(3)'!F7</f>
        <v>1140.6392924000002</v>
      </c>
      <c r="D7" s="48">
        <f t="shared" si="2"/>
        <v>5.7031964620000011</v>
      </c>
      <c r="E7" s="28">
        <f t="shared" si="3"/>
        <v>0.12624673961261762</v>
      </c>
      <c r="I7" s="23">
        <f t="shared" si="0"/>
        <v>21885</v>
      </c>
      <c r="J7" s="24">
        <f t="shared" si="4"/>
        <v>1140.6392924000002</v>
      </c>
      <c r="K7" s="24">
        <f t="shared" si="1"/>
        <v>5.7031964620000011</v>
      </c>
      <c r="L7" s="24">
        <f t="shared" si="1"/>
        <v>0.12624673961261762</v>
      </c>
    </row>
    <row r="8" spans="1:12" ht="23.25">
      <c r="A8" s="25">
        <v>21916</v>
      </c>
      <c r="B8" s="26">
        <v>241092</v>
      </c>
      <c r="C8" s="20">
        <f>'[2]เชื้อเพลิง-ต.ค-59-ก.ย-60(3)'!F8</f>
        <v>2042.6822730000001</v>
      </c>
      <c r="D8" s="48">
        <f t="shared" si="2"/>
        <v>10.213411365000001</v>
      </c>
      <c r="E8" s="28">
        <f t="shared" si="3"/>
        <v>0.2260854757055894</v>
      </c>
      <c r="I8" s="23">
        <f t="shared" si="0"/>
        <v>21916</v>
      </c>
      <c r="J8" s="24">
        <f t="shared" si="4"/>
        <v>2042.6822730000001</v>
      </c>
      <c r="K8" s="24">
        <f t="shared" si="1"/>
        <v>10.213411365000001</v>
      </c>
      <c r="L8" s="24">
        <f t="shared" si="1"/>
        <v>0.2260854757055894</v>
      </c>
    </row>
    <row r="9" spans="1:12" ht="23.25">
      <c r="A9" s="25">
        <v>21947</v>
      </c>
      <c r="B9" s="26">
        <v>241120</v>
      </c>
      <c r="C9" s="20">
        <f>'[2]เชื้อเพลิง-ต.ค-59-ก.ย-60(3)'!F9</f>
        <v>1527.2409038000001</v>
      </c>
      <c r="D9" s="48">
        <f t="shared" si="2"/>
        <v>7.6362045190000005</v>
      </c>
      <c r="E9" s="28">
        <f t="shared" si="3"/>
        <v>0.1690360712562258</v>
      </c>
      <c r="I9" s="23">
        <f t="shared" si="0"/>
        <v>21947</v>
      </c>
      <c r="J9" s="24">
        <f t="shared" si="4"/>
        <v>1527.2409038000001</v>
      </c>
      <c r="K9" s="24">
        <f t="shared" si="1"/>
        <v>7.6362045190000005</v>
      </c>
      <c r="L9" s="24">
        <f t="shared" si="1"/>
        <v>0.1690360712562258</v>
      </c>
    </row>
    <row r="10" spans="1:12" ht="23.25">
      <c r="A10" s="25">
        <v>21976</v>
      </c>
      <c r="B10" s="26">
        <v>241152</v>
      </c>
      <c r="C10" s="20">
        <f>'[2]เชื้อเพลิง-ต.ค-59-ก.ย-60(3)'!F10</f>
        <v>1353.5955510000001</v>
      </c>
      <c r="D10" s="48">
        <f t="shared" si="2"/>
        <v>6.7679777550000004</v>
      </c>
      <c r="E10" s="28">
        <f t="shared" si="3"/>
        <v>0.14981688444936359</v>
      </c>
      <c r="I10" s="23">
        <f t="shared" si="0"/>
        <v>21976</v>
      </c>
      <c r="J10" s="24">
        <f t="shared" si="4"/>
        <v>1353.5955510000001</v>
      </c>
      <c r="K10" s="24">
        <f t="shared" si="1"/>
        <v>6.7679777550000004</v>
      </c>
      <c r="L10" s="24">
        <f t="shared" si="1"/>
        <v>0.14981688444936359</v>
      </c>
    </row>
    <row r="11" spans="1:12" ht="23.25">
      <c r="A11" s="25">
        <v>22007</v>
      </c>
      <c r="B11" s="26">
        <v>241180</v>
      </c>
      <c r="C11" s="20">
        <f>'[2]เชื้อเพลิง-ต.ค-59-ก.ย-60(3)'!F11</f>
        <v>1891.3752196</v>
      </c>
      <c r="D11" s="48">
        <f t="shared" si="2"/>
        <v>9.4568760980000004</v>
      </c>
      <c r="E11" s="28">
        <f t="shared" si="3"/>
        <v>0.20933870720531267</v>
      </c>
      <c r="I11" s="23">
        <f t="shared" si="0"/>
        <v>22007</v>
      </c>
      <c r="J11" s="24">
        <f t="shared" si="4"/>
        <v>1891.3752196</v>
      </c>
      <c r="K11" s="24">
        <f t="shared" si="1"/>
        <v>9.4568760980000004</v>
      </c>
      <c r="L11" s="24">
        <f t="shared" si="1"/>
        <v>0.20933870720531267</v>
      </c>
    </row>
    <row r="12" spans="1:12" ht="23.25">
      <c r="A12" s="25">
        <v>22037</v>
      </c>
      <c r="B12" s="26">
        <v>241213</v>
      </c>
      <c r="C12" s="20"/>
      <c r="D12" s="47"/>
      <c r="E12" s="22"/>
      <c r="I12" s="23">
        <f t="shared" si="0"/>
        <v>22037</v>
      </c>
      <c r="J12" s="24">
        <f t="shared" si="4"/>
        <v>0</v>
      </c>
      <c r="K12" s="24">
        <f t="shared" si="1"/>
        <v>0</v>
      </c>
      <c r="L12" s="24">
        <f t="shared" si="1"/>
        <v>0</v>
      </c>
    </row>
    <row r="13" spans="1:12" ht="23.25">
      <c r="A13" s="25">
        <v>22068</v>
      </c>
      <c r="B13" s="26">
        <v>241243</v>
      </c>
      <c r="C13" s="29"/>
      <c r="D13" s="48"/>
      <c r="E13" s="28"/>
      <c r="I13" s="23">
        <f t="shared" si="0"/>
        <v>22068</v>
      </c>
      <c r="J13" s="24">
        <f t="shared" si="4"/>
        <v>0</v>
      </c>
      <c r="K13" s="24">
        <f t="shared" si="1"/>
        <v>0</v>
      </c>
      <c r="L13" s="24">
        <f t="shared" si="1"/>
        <v>0</v>
      </c>
    </row>
    <row r="14" spans="1:12" ht="23.25">
      <c r="A14" s="25">
        <v>22098</v>
      </c>
      <c r="B14" s="26">
        <v>241274</v>
      </c>
      <c r="C14" s="29"/>
      <c r="D14" s="48"/>
      <c r="E14" s="28"/>
      <c r="I14" s="23">
        <f t="shared" si="0"/>
        <v>22098</v>
      </c>
      <c r="J14" s="24">
        <f t="shared" si="4"/>
        <v>0</v>
      </c>
      <c r="K14" s="24">
        <f t="shared" si="1"/>
        <v>0</v>
      </c>
      <c r="L14" s="24">
        <f t="shared" si="1"/>
        <v>0</v>
      </c>
    </row>
    <row r="15" spans="1:12" ht="23.25">
      <c r="A15" s="25">
        <v>22129</v>
      </c>
      <c r="B15" s="26">
        <v>241305</v>
      </c>
      <c r="C15" s="29"/>
      <c r="D15" s="48"/>
      <c r="E15" s="28"/>
      <c r="F15" s="49"/>
      <c r="I15" s="23">
        <f t="shared" si="0"/>
        <v>22129</v>
      </c>
      <c r="J15" s="24">
        <f t="shared" si="4"/>
        <v>0</v>
      </c>
      <c r="K15" s="24">
        <f t="shared" si="1"/>
        <v>0</v>
      </c>
      <c r="L15" s="24">
        <f t="shared" si="1"/>
        <v>0</v>
      </c>
    </row>
    <row r="16" spans="1:12" ht="23.25">
      <c r="A16" s="25">
        <v>22160</v>
      </c>
      <c r="B16" s="26">
        <v>241334</v>
      </c>
      <c r="C16" s="29"/>
      <c r="D16" s="48"/>
      <c r="E16" s="28"/>
      <c r="I16" s="23">
        <f t="shared" si="0"/>
        <v>22160</v>
      </c>
      <c r="J16" s="24">
        <f t="shared" si="4"/>
        <v>0</v>
      </c>
      <c r="K16" s="24">
        <f t="shared" si="1"/>
        <v>0</v>
      </c>
      <c r="L16" s="24">
        <f t="shared" si="1"/>
        <v>0</v>
      </c>
    </row>
    <row r="17" spans="1:12" ht="23.25">
      <c r="A17" s="30" t="s">
        <v>11</v>
      </c>
      <c r="B17" s="31"/>
      <c r="C17" s="32">
        <f>SUM(C5:C16)</f>
        <v>10377.928178200002</v>
      </c>
      <c r="D17" s="50">
        <f>SUM(D5:D16)</f>
        <v>51.889640891000006</v>
      </c>
      <c r="E17" s="34">
        <f>SUM(E5:E16)</f>
        <v>1.1486362123076923</v>
      </c>
    </row>
    <row r="18" spans="1:12" ht="23.45" customHeight="1">
      <c r="C18" s="35"/>
      <c r="D18" s="36"/>
      <c r="E18" s="37"/>
    </row>
    <row r="19" spans="1:12" ht="23.45" customHeight="1">
      <c r="C19" s="35"/>
      <c r="D19" s="36"/>
      <c r="E19" s="37"/>
      <c r="I19" s="16" t="s">
        <v>7</v>
      </c>
      <c r="J19" s="17" t="s">
        <v>16</v>
      </c>
      <c r="K19" s="38"/>
      <c r="L19" s="38"/>
    </row>
    <row r="20" spans="1:12" ht="23.45" customHeight="1">
      <c r="C20" s="35"/>
      <c r="D20" s="36"/>
      <c r="E20" s="37"/>
      <c r="I20" s="23">
        <f>A5</f>
        <v>21824</v>
      </c>
      <c r="J20" s="39">
        <f>C5</f>
        <v>1203.932513</v>
      </c>
      <c r="K20" s="40"/>
      <c r="L20" s="40"/>
    </row>
    <row r="21" spans="1:12" ht="23.45" customHeight="1">
      <c r="C21" s="35"/>
      <c r="D21" s="36"/>
      <c r="E21" s="37"/>
      <c r="I21" s="23">
        <f t="shared" ref="I21:I31" si="5">A6</f>
        <v>21855</v>
      </c>
      <c r="J21" s="39">
        <f t="shared" ref="J21:J31" si="6">C6</f>
        <v>1218.4624254</v>
      </c>
      <c r="K21" s="40"/>
      <c r="L21" s="40"/>
    </row>
    <row r="22" spans="1:12" ht="23.45" customHeight="1">
      <c r="C22" s="35"/>
      <c r="D22" s="36"/>
      <c r="E22" s="37"/>
      <c r="I22" s="23">
        <f t="shared" si="5"/>
        <v>21885</v>
      </c>
      <c r="J22" s="39">
        <f t="shared" si="6"/>
        <v>1140.6392924000002</v>
      </c>
      <c r="K22" s="40"/>
      <c r="L22" s="40"/>
    </row>
    <row r="23" spans="1:12" ht="23.45" customHeight="1">
      <c r="C23" s="35"/>
      <c r="D23" s="36"/>
      <c r="E23" s="37"/>
      <c r="I23" s="23">
        <f t="shared" si="5"/>
        <v>21916</v>
      </c>
      <c r="J23" s="39">
        <f t="shared" si="6"/>
        <v>2042.6822730000001</v>
      </c>
      <c r="K23" s="40"/>
      <c r="L23" s="40"/>
    </row>
    <row r="24" spans="1:12" ht="23.45" customHeight="1">
      <c r="C24" s="35"/>
      <c r="D24" s="36"/>
      <c r="E24" s="37"/>
      <c r="I24" s="23">
        <f t="shared" si="5"/>
        <v>21947</v>
      </c>
      <c r="J24" s="39">
        <f t="shared" si="6"/>
        <v>1527.2409038000001</v>
      </c>
      <c r="K24" s="40"/>
      <c r="L24" s="40"/>
    </row>
    <row r="25" spans="1:12" ht="23.45" customHeight="1">
      <c r="C25" s="35"/>
      <c r="D25" s="36"/>
      <c r="E25" s="37"/>
      <c r="I25" s="23">
        <f t="shared" si="5"/>
        <v>21976</v>
      </c>
      <c r="J25" s="39">
        <f t="shared" si="6"/>
        <v>1353.5955510000001</v>
      </c>
      <c r="K25" s="40"/>
      <c r="L25" s="40"/>
    </row>
    <row r="26" spans="1:12" ht="23.45" customHeight="1">
      <c r="C26" s="35"/>
      <c r="D26" s="36"/>
      <c r="E26" s="37"/>
      <c r="I26" s="23">
        <f t="shared" si="5"/>
        <v>22007</v>
      </c>
      <c r="J26" s="39">
        <f t="shared" si="6"/>
        <v>1891.3752196</v>
      </c>
      <c r="K26" s="40"/>
      <c r="L26" s="40"/>
    </row>
    <row r="27" spans="1:12" ht="23.45" customHeight="1">
      <c r="C27" s="35"/>
      <c r="D27" s="36"/>
      <c r="E27" s="37"/>
      <c r="I27" s="23">
        <f t="shared" si="5"/>
        <v>22037</v>
      </c>
      <c r="J27" s="39">
        <f t="shared" si="6"/>
        <v>0</v>
      </c>
      <c r="K27" s="40"/>
      <c r="L27" s="40"/>
    </row>
    <row r="28" spans="1:12" ht="23.45" customHeight="1">
      <c r="C28" s="35"/>
      <c r="D28" s="36"/>
      <c r="E28" s="37"/>
      <c r="I28" s="23">
        <f t="shared" si="5"/>
        <v>22068</v>
      </c>
      <c r="J28" s="39">
        <f t="shared" si="6"/>
        <v>0</v>
      </c>
      <c r="K28" s="40"/>
      <c r="L28" s="40"/>
    </row>
    <row r="29" spans="1:12" ht="23.45" customHeight="1">
      <c r="C29" s="35"/>
      <c r="D29" s="36"/>
      <c r="E29" s="37"/>
      <c r="I29" s="23">
        <f t="shared" si="5"/>
        <v>22098</v>
      </c>
      <c r="J29" s="39">
        <f t="shared" si="6"/>
        <v>0</v>
      </c>
      <c r="K29" s="40"/>
      <c r="L29" s="40"/>
    </row>
    <row r="30" spans="1:12" ht="23.45" customHeight="1">
      <c r="C30" s="35"/>
      <c r="D30" s="36"/>
      <c r="E30" s="37"/>
      <c r="I30" s="23">
        <f t="shared" si="5"/>
        <v>22129</v>
      </c>
      <c r="J30" s="39">
        <f t="shared" si="6"/>
        <v>0</v>
      </c>
      <c r="K30" s="40"/>
      <c r="L30" s="40"/>
    </row>
    <row r="31" spans="1:12" ht="23.45" customHeight="1">
      <c r="C31" s="35"/>
      <c r="D31" s="36"/>
      <c r="E31" s="37"/>
      <c r="I31" s="23">
        <f t="shared" si="5"/>
        <v>22160</v>
      </c>
      <c r="J31" s="39">
        <f t="shared" si="6"/>
        <v>0</v>
      </c>
      <c r="K31" s="40"/>
      <c r="L31" s="40"/>
    </row>
    <row r="32" spans="1:12" ht="23.45" customHeight="1">
      <c r="C32" s="35"/>
      <c r="D32" s="36"/>
      <c r="E32" s="37"/>
      <c r="I32" s="41"/>
      <c r="J32" s="42"/>
      <c r="K32" s="40"/>
      <c r="L32" s="40"/>
    </row>
    <row r="33" spans="9:10" ht="23.45" customHeight="1">
      <c r="I33" s="16" t="s">
        <v>7</v>
      </c>
      <c r="J33" s="17" t="s">
        <v>19</v>
      </c>
    </row>
    <row r="34" spans="9:10" ht="23.45" customHeight="1">
      <c r="I34" s="23">
        <f>A5</f>
        <v>21824</v>
      </c>
      <c r="J34" s="39">
        <f>D5</f>
        <v>6.019662565</v>
      </c>
    </row>
    <row r="35" spans="9:10" ht="23.45" customHeight="1">
      <c r="I35" s="23">
        <f t="shared" ref="I35:I45" si="7">A6</f>
        <v>21855</v>
      </c>
      <c r="J35" s="39">
        <f t="shared" ref="J35:J45" si="8">D6</f>
        <v>6.0923121270000005</v>
      </c>
    </row>
    <row r="36" spans="9:10" ht="23.45" customHeight="1">
      <c r="I36" s="23">
        <f t="shared" si="7"/>
        <v>21885</v>
      </c>
      <c r="J36" s="39">
        <f t="shared" si="8"/>
        <v>5.7031964620000011</v>
      </c>
    </row>
    <row r="37" spans="9:10" ht="23.45" customHeight="1">
      <c r="I37" s="23">
        <f t="shared" si="7"/>
        <v>21916</v>
      </c>
      <c r="J37" s="39">
        <f t="shared" si="8"/>
        <v>10.213411365000001</v>
      </c>
    </row>
    <row r="38" spans="9:10" ht="23.45" customHeight="1">
      <c r="I38" s="23">
        <f t="shared" si="7"/>
        <v>21947</v>
      </c>
      <c r="J38" s="39">
        <f t="shared" si="8"/>
        <v>7.6362045190000005</v>
      </c>
    </row>
    <row r="39" spans="9:10" ht="23.45" customHeight="1">
      <c r="I39" s="23">
        <f t="shared" si="7"/>
        <v>21976</v>
      </c>
      <c r="J39" s="39">
        <f t="shared" si="8"/>
        <v>6.7679777550000004</v>
      </c>
    </row>
    <row r="40" spans="9:10" ht="23.45" customHeight="1">
      <c r="I40" s="23">
        <f t="shared" si="7"/>
        <v>22007</v>
      </c>
      <c r="J40" s="39">
        <f t="shared" si="8"/>
        <v>9.4568760980000004</v>
      </c>
    </row>
    <row r="41" spans="9:10" ht="23.45" customHeight="1">
      <c r="I41" s="23">
        <f t="shared" si="7"/>
        <v>22037</v>
      </c>
      <c r="J41" s="39">
        <f t="shared" si="8"/>
        <v>0</v>
      </c>
    </row>
    <row r="42" spans="9:10" ht="23.45" customHeight="1">
      <c r="I42" s="23">
        <f t="shared" si="7"/>
        <v>22068</v>
      </c>
      <c r="J42" s="39">
        <f t="shared" si="8"/>
        <v>0</v>
      </c>
    </row>
    <row r="43" spans="9:10" ht="23.45" customHeight="1">
      <c r="I43" s="23">
        <f t="shared" si="7"/>
        <v>22098</v>
      </c>
      <c r="J43" s="39">
        <f t="shared" si="8"/>
        <v>0</v>
      </c>
    </row>
    <row r="44" spans="9:10" ht="23.45" customHeight="1">
      <c r="I44" s="23">
        <f t="shared" si="7"/>
        <v>22129</v>
      </c>
      <c r="J44" s="39">
        <f t="shared" si="8"/>
        <v>0</v>
      </c>
    </row>
    <row r="45" spans="9:10" ht="23.45" customHeight="1">
      <c r="I45" s="23">
        <f t="shared" si="7"/>
        <v>22160</v>
      </c>
      <c r="J45" s="39">
        <f t="shared" si="8"/>
        <v>0</v>
      </c>
    </row>
    <row r="46" spans="9:10" ht="23.45" customHeight="1"/>
    <row r="47" spans="9:10" ht="23.45" customHeight="1"/>
    <row r="48" spans="9:10" ht="23.45" customHeight="1"/>
    <row r="49" spans="1:10" ht="23.45" customHeight="1">
      <c r="I49" s="16" t="s">
        <v>7</v>
      </c>
      <c r="J49" s="17" t="s">
        <v>20</v>
      </c>
    </row>
    <row r="50" spans="1:10" ht="23.45" customHeight="1">
      <c r="I50" s="23">
        <v>21824</v>
      </c>
      <c r="J50" s="39">
        <f>E5</f>
        <v>0.13325207670171554</v>
      </c>
    </row>
    <row r="51" spans="1:10" ht="23.45" customHeight="1">
      <c r="I51" s="23">
        <v>21855</v>
      </c>
      <c r="J51" s="39">
        <f t="shared" ref="J51:J61" si="9">E6</f>
        <v>0.13486025737686774</v>
      </c>
    </row>
    <row r="52" spans="1:10" ht="23.45" customHeight="1">
      <c r="I52" s="23">
        <v>21885</v>
      </c>
      <c r="J52" s="39">
        <f t="shared" si="9"/>
        <v>0.12624673961261762</v>
      </c>
    </row>
    <row r="53" spans="1:10" ht="23.45" customHeight="1">
      <c r="I53" s="23">
        <v>21916</v>
      </c>
      <c r="J53" s="39">
        <f t="shared" si="9"/>
        <v>0.2260854757055894</v>
      </c>
    </row>
    <row r="54" spans="1:10" ht="23.45" customHeight="1">
      <c r="I54" s="23">
        <v>21947</v>
      </c>
      <c r="J54" s="39">
        <f t="shared" si="9"/>
        <v>0.1690360712562258</v>
      </c>
    </row>
    <row r="55" spans="1:10" ht="23.45" customHeight="1">
      <c r="I55" s="23">
        <v>21976</v>
      </c>
      <c r="J55" s="39">
        <f t="shared" si="9"/>
        <v>0.14981688444936359</v>
      </c>
    </row>
    <row r="56" spans="1:10" ht="23.45" customHeight="1">
      <c r="I56" s="23">
        <v>22007</v>
      </c>
      <c r="J56" s="39">
        <f t="shared" si="9"/>
        <v>0.20933870720531267</v>
      </c>
    </row>
    <row r="57" spans="1:10" ht="23.45" customHeight="1">
      <c r="I57" s="23">
        <v>22037</v>
      </c>
      <c r="J57" s="39">
        <f t="shared" si="9"/>
        <v>0</v>
      </c>
    </row>
    <row r="58" spans="1:10" ht="23.45" customHeight="1">
      <c r="I58" s="23">
        <v>22068</v>
      </c>
      <c r="J58" s="39">
        <f t="shared" si="9"/>
        <v>0</v>
      </c>
    </row>
    <row r="59" spans="1:10" ht="23.45" customHeight="1">
      <c r="I59" s="23">
        <v>22098</v>
      </c>
      <c r="J59" s="39">
        <f t="shared" si="9"/>
        <v>0</v>
      </c>
    </row>
    <row r="60" spans="1:10" ht="23.45" customHeight="1">
      <c r="I60" s="23">
        <v>22129</v>
      </c>
      <c r="J60" s="39">
        <f t="shared" si="9"/>
        <v>0</v>
      </c>
    </row>
    <row r="61" spans="1:10" ht="23.45" customHeight="1">
      <c r="I61" s="23">
        <v>22160</v>
      </c>
      <c r="J61" s="39">
        <f t="shared" si="9"/>
        <v>0</v>
      </c>
    </row>
    <row r="62" spans="1:10" ht="23.45" customHeight="1"/>
    <row r="63" spans="1:10" ht="23.45" customHeight="1"/>
    <row r="64" spans="1:10" ht="23.45" customHeight="1">
      <c r="A64" s="1" t="s">
        <v>12</v>
      </c>
      <c r="B64" s="1"/>
      <c r="C64" s="2"/>
      <c r="D64" s="3"/>
      <c r="E64" s="4"/>
    </row>
    <row r="65" spans="1:12" ht="23.45" customHeight="1">
      <c r="A65" s="6" t="s">
        <v>21</v>
      </c>
      <c r="B65" s="7"/>
      <c r="C65" s="8"/>
      <c r="D65" s="9"/>
      <c r="E65" s="10"/>
    </row>
    <row r="67" spans="1:12" s="15" customFormat="1" ht="46.5">
      <c r="A67" s="11" t="s">
        <v>2</v>
      </c>
      <c r="B67" s="11" t="s">
        <v>3</v>
      </c>
      <c r="C67" s="12" t="s">
        <v>4</v>
      </c>
      <c r="D67" s="46" t="s">
        <v>14</v>
      </c>
      <c r="E67" s="14" t="s">
        <v>15</v>
      </c>
      <c r="I67" s="16" t="s">
        <v>7</v>
      </c>
      <c r="J67" s="17" t="s">
        <v>22</v>
      </c>
      <c r="K67" s="17" t="s">
        <v>17</v>
      </c>
      <c r="L67" s="17" t="s">
        <v>18</v>
      </c>
    </row>
    <row r="68" spans="1:12" ht="23.25">
      <c r="A68" s="18">
        <v>21824</v>
      </c>
      <c r="B68" s="19">
        <v>241000</v>
      </c>
      <c r="C68" s="20">
        <f>'[2]เชื้อเพลิง-ต.ค-59-ก.ย-60(3)'!C35</f>
        <v>80.021000000000001</v>
      </c>
      <c r="D68" s="47">
        <f>C68/200</f>
        <v>0.40010499999999999</v>
      </c>
      <c r="E68" s="22">
        <f>C68/9035</f>
        <v>8.8567791920309905E-3</v>
      </c>
      <c r="I68" s="23">
        <f t="shared" ref="I68:I79" si="10">A68</f>
        <v>21824</v>
      </c>
      <c r="J68" s="24">
        <f t="shared" ref="J68:L79" si="11">C68</f>
        <v>80.021000000000001</v>
      </c>
      <c r="K68" s="24">
        <f t="shared" si="11"/>
        <v>0.40010499999999999</v>
      </c>
      <c r="L68" s="24">
        <f t="shared" si="11"/>
        <v>8.8567791920309905E-3</v>
      </c>
    </row>
    <row r="69" spans="1:12" ht="23.25">
      <c r="A69" s="25">
        <v>21855</v>
      </c>
      <c r="B69" s="26">
        <v>241030</v>
      </c>
      <c r="C69" s="20">
        <f>'[2]เชื้อเพลิง-ต.ค-59-ก.ย-60(3)'!C36</f>
        <v>51.582999999999998</v>
      </c>
      <c r="D69" s="48">
        <f t="shared" ref="D69:D74" si="12">C69/200</f>
        <v>0.25791500000000001</v>
      </c>
      <c r="E69" s="28">
        <f t="shared" ref="E69:E74" si="13">C69/9035</f>
        <v>5.7092418372993907E-3</v>
      </c>
      <c r="I69" s="23">
        <f t="shared" si="10"/>
        <v>21855</v>
      </c>
      <c r="J69" s="24">
        <f t="shared" si="11"/>
        <v>51.582999999999998</v>
      </c>
      <c r="K69" s="24">
        <f t="shared" si="11"/>
        <v>0.25791500000000001</v>
      </c>
      <c r="L69" s="24">
        <f t="shared" si="11"/>
        <v>5.7092418372993907E-3</v>
      </c>
    </row>
    <row r="70" spans="1:12" ht="23.25">
      <c r="A70" s="25">
        <v>21885</v>
      </c>
      <c r="B70" s="26">
        <v>241061</v>
      </c>
      <c r="C70" s="20">
        <f>'[2]เชื้อเพลิง-ต.ค-59-ก.ย-60(3)'!C37</f>
        <v>50.155000000000001</v>
      </c>
      <c r="D70" s="48">
        <f t="shared" si="12"/>
        <v>0.25077500000000003</v>
      </c>
      <c r="E70" s="28">
        <f t="shared" si="13"/>
        <v>5.5511898173768682E-3</v>
      </c>
      <c r="I70" s="23">
        <f t="shared" si="10"/>
        <v>21885</v>
      </c>
      <c r="J70" s="24">
        <f t="shared" si="11"/>
        <v>50.155000000000001</v>
      </c>
      <c r="K70" s="24">
        <f t="shared" si="11"/>
        <v>0.25077500000000003</v>
      </c>
      <c r="L70" s="24">
        <f t="shared" si="11"/>
        <v>5.5511898173768682E-3</v>
      </c>
    </row>
    <row r="71" spans="1:12" ht="23.25">
      <c r="A71" s="25">
        <v>21916</v>
      </c>
      <c r="B71" s="26">
        <v>241092</v>
      </c>
      <c r="C71" s="20">
        <f>'[2]เชื้อเพลิง-ต.ค-59-ก.ย-60(3)'!C38</f>
        <v>51.915999999999997</v>
      </c>
      <c r="D71" s="48">
        <f t="shared" si="12"/>
        <v>0.25957999999999998</v>
      </c>
      <c r="E71" s="28">
        <f t="shared" si="13"/>
        <v>5.746098505810736E-3</v>
      </c>
      <c r="I71" s="23">
        <f t="shared" si="10"/>
        <v>21916</v>
      </c>
      <c r="J71" s="24">
        <f t="shared" si="11"/>
        <v>51.915999999999997</v>
      </c>
      <c r="K71" s="24">
        <f t="shared" si="11"/>
        <v>0.25957999999999998</v>
      </c>
      <c r="L71" s="24">
        <f t="shared" si="11"/>
        <v>5.746098505810736E-3</v>
      </c>
    </row>
    <row r="72" spans="1:12" ht="23.25">
      <c r="A72" s="25">
        <v>21947</v>
      </c>
      <c r="B72" s="26">
        <v>241120</v>
      </c>
      <c r="C72" s="20">
        <f>'[2]เชื้อเพลิง-ต.ค-59-ก.ย-60(3)'!C39</f>
        <v>60.541999999999994</v>
      </c>
      <c r="D72" s="48">
        <f t="shared" si="12"/>
        <v>0.30270999999999998</v>
      </c>
      <c r="E72" s="28">
        <f t="shared" si="13"/>
        <v>6.7008301051466514E-3</v>
      </c>
      <c r="I72" s="23">
        <f t="shared" si="10"/>
        <v>21947</v>
      </c>
      <c r="J72" s="24">
        <f t="shared" si="11"/>
        <v>60.541999999999994</v>
      </c>
      <c r="K72" s="24">
        <f t="shared" si="11"/>
        <v>0.30270999999999998</v>
      </c>
      <c r="L72" s="24">
        <f t="shared" si="11"/>
        <v>6.7008301051466514E-3</v>
      </c>
    </row>
    <row r="73" spans="1:12" ht="23.25">
      <c r="A73" s="25">
        <v>21976</v>
      </c>
      <c r="B73" s="26">
        <v>241152</v>
      </c>
      <c r="C73" s="20">
        <f>'[2]เชื้อเพลิง-ต.ค-59-ก.ย-60(3)'!C40</f>
        <v>55.852999999999994</v>
      </c>
      <c r="D73" s="48">
        <f t="shared" si="12"/>
        <v>0.27926499999999999</v>
      </c>
      <c r="E73" s="28">
        <f t="shared" si="13"/>
        <v>6.1818483674598778E-3</v>
      </c>
      <c r="I73" s="23">
        <f t="shared" si="10"/>
        <v>21976</v>
      </c>
      <c r="J73" s="24">
        <f t="shared" si="11"/>
        <v>55.852999999999994</v>
      </c>
      <c r="K73" s="24">
        <f t="shared" si="11"/>
        <v>0.27926499999999999</v>
      </c>
      <c r="L73" s="24">
        <f t="shared" si="11"/>
        <v>6.1818483674598778E-3</v>
      </c>
    </row>
    <row r="74" spans="1:12" ht="23.25">
      <c r="A74" s="25">
        <v>22007</v>
      </c>
      <c r="B74" s="26">
        <v>241180</v>
      </c>
      <c r="C74" s="20">
        <f>'[2]เชื้อเพลิง-ต.ค-59-ก.ย-60(3)'!C41</f>
        <v>39.204999999999998</v>
      </c>
      <c r="D74" s="48">
        <f t="shared" si="12"/>
        <v>0.196025</v>
      </c>
      <c r="E74" s="28">
        <f t="shared" si="13"/>
        <v>4.3392363032650804E-3</v>
      </c>
      <c r="I74" s="23">
        <f t="shared" si="10"/>
        <v>22007</v>
      </c>
      <c r="J74" s="24">
        <f t="shared" si="11"/>
        <v>39.204999999999998</v>
      </c>
      <c r="K74" s="24">
        <f t="shared" si="11"/>
        <v>0.196025</v>
      </c>
      <c r="L74" s="24">
        <f t="shared" si="11"/>
        <v>4.3392363032650804E-3</v>
      </c>
    </row>
    <row r="75" spans="1:12" ht="23.25">
      <c r="A75" s="25">
        <v>22037</v>
      </c>
      <c r="B75" s="26">
        <v>241213</v>
      </c>
      <c r="C75" s="20"/>
      <c r="D75" s="47"/>
      <c r="E75" s="22"/>
      <c r="I75" s="23">
        <f t="shared" si="10"/>
        <v>22037</v>
      </c>
      <c r="J75" s="24">
        <f t="shared" si="11"/>
        <v>0</v>
      </c>
      <c r="K75" s="24">
        <f t="shared" si="11"/>
        <v>0</v>
      </c>
      <c r="L75" s="24">
        <f t="shared" si="11"/>
        <v>0</v>
      </c>
    </row>
    <row r="76" spans="1:12" ht="23.25">
      <c r="A76" s="25">
        <v>22068</v>
      </c>
      <c r="B76" s="26">
        <v>241243</v>
      </c>
      <c r="C76" s="29"/>
      <c r="D76" s="48"/>
      <c r="E76" s="28"/>
      <c r="I76" s="23">
        <f t="shared" si="10"/>
        <v>22068</v>
      </c>
      <c r="J76" s="24">
        <f t="shared" si="11"/>
        <v>0</v>
      </c>
      <c r="K76" s="24">
        <f t="shared" si="11"/>
        <v>0</v>
      </c>
      <c r="L76" s="24">
        <f t="shared" si="11"/>
        <v>0</v>
      </c>
    </row>
    <row r="77" spans="1:12" ht="23.25">
      <c r="A77" s="25">
        <v>22098</v>
      </c>
      <c r="B77" s="26">
        <v>241274</v>
      </c>
      <c r="C77" s="29"/>
      <c r="D77" s="48"/>
      <c r="E77" s="28"/>
      <c r="I77" s="23">
        <f t="shared" si="10"/>
        <v>22098</v>
      </c>
      <c r="J77" s="24">
        <f t="shared" si="11"/>
        <v>0</v>
      </c>
      <c r="K77" s="24">
        <f t="shared" si="11"/>
        <v>0</v>
      </c>
      <c r="L77" s="24">
        <f t="shared" si="11"/>
        <v>0</v>
      </c>
    </row>
    <row r="78" spans="1:12" ht="23.25">
      <c r="A78" s="25">
        <v>22129</v>
      </c>
      <c r="B78" s="26">
        <v>241305</v>
      </c>
      <c r="C78" s="29"/>
      <c r="D78" s="48"/>
      <c r="E78" s="28"/>
      <c r="I78" s="23">
        <f t="shared" si="10"/>
        <v>22129</v>
      </c>
      <c r="J78" s="24">
        <f t="shared" si="11"/>
        <v>0</v>
      </c>
      <c r="K78" s="24">
        <f t="shared" si="11"/>
        <v>0</v>
      </c>
      <c r="L78" s="24">
        <f t="shared" si="11"/>
        <v>0</v>
      </c>
    </row>
    <row r="79" spans="1:12" ht="23.25">
      <c r="A79" s="25">
        <v>22160</v>
      </c>
      <c r="B79" s="26">
        <v>241334</v>
      </c>
      <c r="C79" s="29"/>
      <c r="D79" s="48"/>
      <c r="E79" s="28"/>
      <c r="I79" s="23">
        <f t="shared" si="10"/>
        <v>22160</v>
      </c>
      <c r="J79" s="24">
        <f t="shared" si="11"/>
        <v>0</v>
      </c>
      <c r="K79" s="24">
        <f t="shared" si="11"/>
        <v>0</v>
      </c>
      <c r="L79" s="24">
        <f t="shared" si="11"/>
        <v>0</v>
      </c>
    </row>
    <row r="80" spans="1:12" ht="23.25">
      <c r="A80" s="30" t="s">
        <v>11</v>
      </c>
      <c r="B80" s="31"/>
      <c r="C80" s="32">
        <f>SUM(C68:C79)</f>
        <v>389.27499999999998</v>
      </c>
      <c r="D80" s="50">
        <f>SUM(D68:D79)</f>
        <v>1.9463750000000002</v>
      </c>
      <c r="E80" s="34">
        <f>SUM(E68:E79)</f>
        <v>4.3085224128389596E-2</v>
      </c>
    </row>
    <row r="81" spans="3:12" ht="23.45" customHeight="1">
      <c r="C81" s="35"/>
      <c r="D81" s="36"/>
      <c r="E81" s="37"/>
    </row>
    <row r="82" spans="3:12" ht="23.45" customHeight="1">
      <c r="C82" s="35"/>
      <c r="D82" s="36"/>
      <c r="E82" s="37"/>
      <c r="I82" s="16" t="s">
        <v>7</v>
      </c>
      <c r="J82" s="17" t="s">
        <v>22</v>
      </c>
      <c r="K82" s="38"/>
      <c r="L82" s="38"/>
    </row>
    <row r="83" spans="3:12" ht="23.45" customHeight="1">
      <c r="C83" s="35"/>
      <c r="D83" s="36"/>
      <c r="E83" s="37"/>
      <c r="I83" s="23">
        <f>A68</f>
        <v>21824</v>
      </c>
      <c r="J83" s="39">
        <f>C68</f>
        <v>80.021000000000001</v>
      </c>
      <c r="K83" s="40"/>
      <c r="L83" s="40"/>
    </row>
    <row r="84" spans="3:12" ht="23.45" customHeight="1">
      <c r="C84" s="35"/>
      <c r="D84" s="36"/>
      <c r="E84" s="37"/>
      <c r="I84" s="23">
        <f t="shared" ref="I84:I94" si="14">A69</f>
        <v>21855</v>
      </c>
      <c r="J84" s="39">
        <f t="shared" ref="J84:J94" si="15">C69</f>
        <v>51.582999999999998</v>
      </c>
      <c r="K84" s="40"/>
      <c r="L84" s="40"/>
    </row>
    <row r="85" spans="3:12" ht="23.45" customHeight="1">
      <c r="C85" s="35"/>
      <c r="D85" s="36"/>
      <c r="E85" s="37"/>
      <c r="I85" s="23">
        <f t="shared" si="14"/>
        <v>21885</v>
      </c>
      <c r="J85" s="39">
        <f t="shared" si="15"/>
        <v>50.155000000000001</v>
      </c>
      <c r="K85" s="40"/>
      <c r="L85" s="40"/>
    </row>
    <row r="86" spans="3:12" ht="23.45" customHeight="1">
      <c r="C86" s="35"/>
      <c r="D86" s="36"/>
      <c r="E86" s="37"/>
      <c r="I86" s="23">
        <f t="shared" si="14"/>
        <v>21916</v>
      </c>
      <c r="J86" s="39">
        <f t="shared" si="15"/>
        <v>51.915999999999997</v>
      </c>
      <c r="K86" s="40"/>
      <c r="L86" s="40"/>
    </row>
    <row r="87" spans="3:12" ht="23.45" customHeight="1">
      <c r="C87" s="35"/>
      <c r="D87" s="36"/>
      <c r="E87" s="37"/>
      <c r="I87" s="23">
        <f t="shared" si="14"/>
        <v>21947</v>
      </c>
      <c r="J87" s="39">
        <f t="shared" si="15"/>
        <v>60.541999999999994</v>
      </c>
      <c r="K87" s="40"/>
      <c r="L87" s="40"/>
    </row>
    <row r="88" spans="3:12" ht="23.45" customHeight="1">
      <c r="C88" s="35"/>
      <c r="D88" s="36"/>
      <c r="E88" s="37"/>
      <c r="I88" s="23">
        <f t="shared" si="14"/>
        <v>21976</v>
      </c>
      <c r="J88" s="39">
        <f t="shared" si="15"/>
        <v>55.852999999999994</v>
      </c>
      <c r="K88" s="40"/>
      <c r="L88" s="40"/>
    </row>
    <row r="89" spans="3:12" ht="23.45" customHeight="1">
      <c r="C89" s="35"/>
      <c r="D89" s="36"/>
      <c r="E89" s="37"/>
      <c r="I89" s="23">
        <f t="shared" si="14"/>
        <v>22007</v>
      </c>
      <c r="J89" s="39">
        <f t="shared" si="15"/>
        <v>39.204999999999998</v>
      </c>
      <c r="K89" s="40"/>
      <c r="L89" s="40"/>
    </row>
    <row r="90" spans="3:12" ht="23.45" customHeight="1">
      <c r="C90" s="35"/>
      <c r="D90" s="36"/>
      <c r="E90" s="37"/>
      <c r="I90" s="23">
        <f t="shared" si="14"/>
        <v>22037</v>
      </c>
      <c r="J90" s="39">
        <f t="shared" si="15"/>
        <v>0</v>
      </c>
      <c r="K90" s="40"/>
      <c r="L90" s="40"/>
    </row>
    <row r="91" spans="3:12" ht="23.45" customHeight="1">
      <c r="C91" s="35"/>
      <c r="D91" s="36"/>
      <c r="E91" s="37"/>
      <c r="I91" s="23">
        <f t="shared" si="14"/>
        <v>22068</v>
      </c>
      <c r="J91" s="39">
        <f t="shared" si="15"/>
        <v>0</v>
      </c>
      <c r="K91" s="40"/>
      <c r="L91" s="40"/>
    </row>
    <row r="92" spans="3:12" ht="23.45" customHeight="1">
      <c r="C92" s="35"/>
      <c r="D92" s="36"/>
      <c r="E92" s="37"/>
      <c r="I92" s="23">
        <f t="shared" si="14"/>
        <v>22098</v>
      </c>
      <c r="J92" s="39">
        <f t="shared" si="15"/>
        <v>0</v>
      </c>
      <c r="K92" s="40"/>
      <c r="L92" s="40"/>
    </row>
    <row r="93" spans="3:12" ht="23.45" customHeight="1">
      <c r="C93" s="35"/>
      <c r="D93" s="36"/>
      <c r="E93" s="37"/>
      <c r="I93" s="23">
        <f t="shared" si="14"/>
        <v>22129</v>
      </c>
      <c r="J93" s="39">
        <f t="shared" si="15"/>
        <v>0</v>
      </c>
      <c r="K93" s="40"/>
      <c r="L93" s="40"/>
    </row>
    <row r="94" spans="3:12" ht="23.45" customHeight="1">
      <c r="C94" s="35"/>
      <c r="D94" s="36"/>
      <c r="E94" s="37"/>
      <c r="I94" s="23">
        <f t="shared" si="14"/>
        <v>22160</v>
      </c>
      <c r="J94" s="39">
        <f t="shared" si="15"/>
        <v>0</v>
      </c>
      <c r="K94" s="40"/>
      <c r="L94" s="40"/>
    </row>
    <row r="95" spans="3:12" ht="23.45" customHeight="1">
      <c r="C95" s="35"/>
      <c r="D95" s="36"/>
      <c r="E95" s="37"/>
      <c r="I95" s="41"/>
      <c r="J95" s="42"/>
      <c r="K95" s="40"/>
      <c r="L95" s="40"/>
    </row>
    <row r="96" spans="3:12" ht="23.45" customHeight="1">
      <c r="I96" s="16" t="s">
        <v>7</v>
      </c>
      <c r="J96" s="17" t="s">
        <v>23</v>
      </c>
    </row>
    <row r="97" spans="9:10" ht="23.45" customHeight="1">
      <c r="I97" s="23">
        <f>A68</f>
        <v>21824</v>
      </c>
      <c r="J97" s="39">
        <f>D68</f>
        <v>0.40010499999999999</v>
      </c>
    </row>
    <row r="98" spans="9:10" ht="23.45" customHeight="1">
      <c r="I98" s="23">
        <f t="shared" ref="I98:I108" si="16">A69</f>
        <v>21855</v>
      </c>
      <c r="J98" s="39">
        <f t="shared" ref="J98:J108" si="17">D69</f>
        <v>0.25791500000000001</v>
      </c>
    </row>
    <row r="99" spans="9:10" ht="23.45" customHeight="1">
      <c r="I99" s="23">
        <f t="shared" si="16"/>
        <v>21885</v>
      </c>
      <c r="J99" s="39">
        <f t="shared" si="17"/>
        <v>0.25077500000000003</v>
      </c>
    </row>
    <row r="100" spans="9:10" ht="23.45" customHeight="1">
      <c r="I100" s="23">
        <f t="shared" si="16"/>
        <v>21916</v>
      </c>
      <c r="J100" s="39">
        <f t="shared" si="17"/>
        <v>0.25957999999999998</v>
      </c>
    </row>
    <row r="101" spans="9:10" ht="23.45" customHeight="1">
      <c r="I101" s="23">
        <f t="shared" si="16"/>
        <v>21947</v>
      </c>
      <c r="J101" s="39">
        <f t="shared" si="17"/>
        <v>0.30270999999999998</v>
      </c>
    </row>
    <row r="102" spans="9:10" ht="23.45" customHeight="1">
      <c r="I102" s="23">
        <f t="shared" si="16"/>
        <v>21976</v>
      </c>
      <c r="J102" s="39">
        <f t="shared" si="17"/>
        <v>0.27926499999999999</v>
      </c>
    </row>
    <row r="103" spans="9:10" ht="23.45" customHeight="1">
      <c r="I103" s="23">
        <f t="shared" si="16"/>
        <v>22007</v>
      </c>
      <c r="J103" s="39">
        <f t="shared" si="17"/>
        <v>0.196025</v>
      </c>
    </row>
    <row r="104" spans="9:10" ht="23.45" customHeight="1">
      <c r="I104" s="23">
        <f t="shared" si="16"/>
        <v>22037</v>
      </c>
      <c r="J104" s="39">
        <f t="shared" si="17"/>
        <v>0</v>
      </c>
    </row>
    <row r="105" spans="9:10" ht="23.45" customHeight="1">
      <c r="I105" s="23">
        <f t="shared" si="16"/>
        <v>22068</v>
      </c>
      <c r="J105" s="39">
        <f t="shared" si="17"/>
        <v>0</v>
      </c>
    </row>
    <row r="106" spans="9:10" ht="23.45" customHeight="1">
      <c r="I106" s="23">
        <f t="shared" si="16"/>
        <v>22098</v>
      </c>
      <c r="J106" s="39">
        <f t="shared" si="17"/>
        <v>0</v>
      </c>
    </row>
    <row r="107" spans="9:10" ht="23.45" customHeight="1">
      <c r="I107" s="23">
        <f t="shared" si="16"/>
        <v>22129</v>
      </c>
      <c r="J107" s="39">
        <f t="shared" si="17"/>
        <v>0</v>
      </c>
    </row>
    <row r="108" spans="9:10" ht="23.45" customHeight="1">
      <c r="I108" s="23">
        <f t="shared" si="16"/>
        <v>22160</v>
      </c>
      <c r="J108" s="39">
        <f t="shared" si="17"/>
        <v>0</v>
      </c>
    </row>
    <row r="109" spans="9:10" ht="23.45" customHeight="1"/>
    <row r="110" spans="9:10" ht="23.45" customHeight="1"/>
    <row r="111" spans="9:10" ht="23.45" customHeight="1"/>
    <row r="112" spans="9:10" ht="23.45" customHeight="1">
      <c r="I112" s="16" t="s">
        <v>7</v>
      </c>
      <c r="J112" s="17" t="s">
        <v>24</v>
      </c>
    </row>
    <row r="113" spans="9:10" ht="23.45" customHeight="1">
      <c r="I113" s="23">
        <v>21824</v>
      </c>
      <c r="J113" s="39">
        <f>E68</f>
        <v>8.8567791920309905E-3</v>
      </c>
    </row>
    <row r="114" spans="9:10" ht="23.45" customHeight="1">
      <c r="I114" s="23">
        <v>21855</v>
      </c>
      <c r="J114" s="39">
        <f t="shared" ref="J114:J124" si="18">E69</f>
        <v>5.7092418372993907E-3</v>
      </c>
    </row>
    <row r="115" spans="9:10" ht="23.45" customHeight="1">
      <c r="I115" s="23">
        <v>21885</v>
      </c>
      <c r="J115" s="39">
        <f t="shared" si="18"/>
        <v>5.5511898173768682E-3</v>
      </c>
    </row>
    <row r="116" spans="9:10" ht="23.45" customHeight="1">
      <c r="I116" s="23">
        <v>21916</v>
      </c>
      <c r="J116" s="39">
        <f t="shared" si="18"/>
        <v>5.746098505810736E-3</v>
      </c>
    </row>
    <row r="117" spans="9:10" ht="23.45" customHeight="1">
      <c r="I117" s="23">
        <v>21947</v>
      </c>
      <c r="J117" s="39">
        <f t="shared" si="18"/>
        <v>6.7008301051466514E-3</v>
      </c>
    </row>
    <row r="118" spans="9:10" ht="23.45" customHeight="1">
      <c r="I118" s="23">
        <v>21976</v>
      </c>
      <c r="J118" s="39">
        <f t="shared" si="18"/>
        <v>6.1818483674598778E-3</v>
      </c>
    </row>
    <row r="119" spans="9:10" ht="23.45" customHeight="1">
      <c r="I119" s="23">
        <v>22007</v>
      </c>
      <c r="J119" s="51">
        <f t="shared" si="18"/>
        <v>4.3392363032650804E-3</v>
      </c>
    </row>
    <row r="120" spans="9:10" ht="23.45" customHeight="1">
      <c r="I120" s="23">
        <v>22037</v>
      </c>
      <c r="J120" s="39">
        <f t="shared" si="18"/>
        <v>0</v>
      </c>
    </row>
    <row r="121" spans="9:10" ht="23.45" customHeight="1">
      <c r="I121" s="23">
        <v>22068</v>
      </c>
      <c r="J121" s="39">
        <f t="shared" si="18"/>
        <v>0</v>
      </c>
    </row>
    <row r="122" spans="9:10" ht="23.45" customHeight="1">
      <c r="I122" s="23">
        <v>22098</v>
      </c>
      <c r="J122" s="39">
        <f t="shared" si="18"/>
        <v>0</v>
      </c>
    </row>
    <row r="123" spans="9:10" ht="23.45" customHeight="1">
      <c r="I123" s="23">
        <v>22129</v>
      </c>
      <c r="J123" s="39">
        <f t="shared" si="18"/>
        <v>0</v>
      </c>
    </row>
    <row r="124" spans="9:10" ht="23.45" customHeight="1">
      <c r="I124" s="23">
        <v>22160</v>
      </c>
      <c r="J124" s="39">
        <f t="shared" si="18"/>
        <v>0</v>
      </c>
    </row>
    <row r="125" spans="9:10" ht="23.45" customHeight="1"/>
    <row r="126" spans="9:10" ht="23.45" customHeight="1"/>
  </sheetData>
  <pageMargins left="0.55118110236220474" right="0.55118110236220474" top="0.98425196850393704" bottom="0.98425196850393704" header="0.51181102362204722" footer="0.51181102362204722"/>
  <pageSetup paperSize="9" scale="97" orientation="portrait" horizontalDpi="4294967293" verticalDpi="12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L68"/>
  <sheetViews>
    <sheetView zoomScaleNormal="100" workbookViewId="0">
      <selection activeCell="H7" sqref="H7"/>
    </sheetView>
  </sheetViews>
  <sheetFormatPr defaultRowHeight="12.75"/>
  <cols>
    <col min="1" max="2" width="17.75" style="5" customWidth="1"/>
    <col min="3" max="3" width="17.75" style="43" customWidth="1"/>
    <col min="4" max="4" width="17.75" style="44" customWidth="1"/>
    <col min="5" max="5" width="17.75" style="45" customWidth="1"/>
    <col min="6" max="8" width="8.875" style="5"/>
    <col min="9" max="12" width="13.75" style="5" customWidth="1"/>
    <col min="13" max="256" width="8.875" style="5"/>
    <col min="257" max="261" width="17.75" style="5" customWidth="1"/>
    <col min="262" max="264" width="8.875" style="5"/>
    <col min="265" max="268" width="13.75" style="5" customWidth="1"/>
    <col min="269" max="512" width="8.875" style="5"/>
    <col min="513" max="517" width="17.75" style="5" customWidth="1"/>
    <col min="518" max="520" width="8.875" style="5"/>
    <col min="521" max="524" width="13.75" style="5" customWidth="1"/>
    <col min="525" max="768" width="8.875" style="5"/>
    <col min="769" max="773" width="17.75" style="5" customWidth="1"/>
    <col min="774" max="776" width="8.875" style="5"/>
    <col min="777" max="780" width="13.75" style="5" customWidth="1"/>
    <col min="781" max="1024" width="8.875" style="5"/>
    <col min="1025" max="1029" width="17.75" style="5" customWidth="1"/>
    <col min="1030" max="1032" width="8.875" style="5"/>
    <col min="1033" max="1036" width="13.75" style="5" customWidth="1"/>
    <col min="1037" max="1280" width="8.875" style="5"/>
    <col min="1281" max="1285" width="17.75" style="5" customWidth="1"/>
    <col min="1286" max="1288" width="8.875" style="5"/>
    <col min="1289" max="1292" width="13.75" style="5" customWidth="1"/>
    <col min="1293" max="1536" width="8.875" style="5"/>
    <col min="1537" max="1541" width="17.75" style="5" customWidth="1"/>
    <col min="1542" max="1544" width="8.875" style="5"/>
    <col min="1545" max="1548" width="13.75" style="5" customWidth="1"/>
    <col min="1549" max="1792" width="8.875" style="5"/>
    <col min="1793" max="1797" width="17.75" style="5" customWidth="1"/>
    <col min="1798" max="1800" width="8.875" style="5"/>
    <col min="1801" max="1804" width="13.75" style="5" customWidth="1"/>
    <col min="1805" max="2048" width="8.875" style="5"/>
    <col min="2049" max="2053" width="17.75" style="5" customWidth="1"/>
    <col min="2054" max="2056" width="8.875" style="5"/>
    <col min="2057" max="2060" width="13.75" style="5" customWidth="1"/>
    <col min="2061" max="2304" width="8.875" style="5"/>
    <col min="2305" max="2309" width="17.75" style="5" customWidth="1"/>
    <col min="2310" max="2312" width="8.875" style="5"/>
    <col min="2313" max="2316" width="13.75" style="5" customWidth="1"/>
    <col min="2317" max="2560" width="8.875" style="5"/>
    <col min="2561" max="2565" width="17.75" style="5" customWidth="1"/>
    <col min="2566" max="2568" width="8.875" style="5"/>
    <col min="2569" max="2572" width="13.75" style="5" customWidth="1"/>
    <col min="2573" max="2816" width="8.875" style="5"/>
    <col min="2817" max="2821" width="17.75" style="5" customWidth="1"/>
    <col min="2822" max="2824" width="8.875" style="5"/>
    <col min="2825" max="2828" width="13.75" style="5" customWidth="1"/>
    <col min="2829" max="3072" width="8.875" style="5"/>
    <col min="3073" max="3077" width="17.75" style="5" customWidth="1"/>
    <col min="3078" max="3080" width="8.875" style="5"/>
    <col min="3081" max="3084" width="13.75" style="5" customWidth="1"/>
    <col min="3085" max="3328" width="8.875" style="5"/>
    <col min="3329" max="3333" width="17.75" style="5" customWidth="1"/>
    <col min="3334" max="3336" width="8.875" style="5"/>
    <col min="3337" max="3340" width="13.75" style="5" customWidth="1"/>
    <col min="3341" max="3584" width="8.875" style="5"/>
    <col min="3585" max="3589" width="17.75" style="5" customWidth="1"/>
    <col min="3590" max="3592" width="8.875" style="5"/>
    <col min="3593" max="3596" width="13.75" style="5" customWidth="1"/>
    <col min="3597" max="3840" width="8.875" style="5"/>
    <col min="3841" max="3845" width="17.75" style="5" customWidth="1"/>
    <col min="3846" max="3848" width="8.875" style="5"/>
    <col min="3849" max="3852" width="13.75" style="5" customWidth="1"/>
    <col min="3853" max="4096" width="8.875" style="5"/>
    <col min="4097" max="4101" width="17.75" style="5" customWidth="1"/>
    <col min="4102" max="4104" width="8.875" style="5"/>
    <col min="4105" max="4108" width="13.75" style="5" customWidth="1"/>
    <col min="4109" max="4352" width="8.875" style="5"/>
    <col min="4353" max="4357" width="17.75" style="5" customWidth="1"/>
    <col min="4358" max="4360" width="8.875" style="5"/>
    <col min="4361" max="4364" width="13.75" style="5" customWidth="1"/>
    <col min="4365" max="4608" width="8.875" style="5"/>
    <col min="4609" max="4613" width="17.75" style="5" customWidth="1"/>
    <col min="4614" max="4616" width="8.875" style="5"/>
    <col min="4617" max="4620" width="13.75" style="5" customWidth="1"/>
    <col min="4621" max="4864" width="8.875" style="5"/>
    <col min="4865" max="4869" width="17.75" style="5" customWidth="1"/>
    <col min="4870" max="4872" width="8.875" style="5"/>
    <col min="4873" max="4876" width="13.75" style="5" customWidth="1"/>
    <col min="4877" max="5120" width="8.875" style="5"/>
    <col min="5121" max="5125" width="17.75" style="5" customWidth="1"/>
    <col min="5126" max="5128" width="8.875" style="5"/>
    <col min="5129" max="5132" width="13.75" style="5" customWidth="1"/>
    <col min="5133" max="5376" width="8.875" style="5"/>
    <col min="5377" max="5381" width="17.75" style="5" customWidth="1"/>
    <col min="5382" max="5384" width="8.875" style="5"/>
    <col min="5385" max="5388" width="13.75" style="5" customWidth="1"/>
    <col min="5389" max="5632" width="8.875" style="5"/>
    <col min="5633" max="5637" width="17.75" style="5" customWidth="1"/>
    <col min="5638" max="5640" width="8.875" style="5"/>
    <col min="5641" max="5644" width="13.75" style="5" customWidth="1"/>
    <col min="5645" max="5888" width="8.875" style="5"/>
    <col min="5889" max="5893" width="17.75" style="5" customWidth="1"/>
    <col min="5894" max="5896" width="8.875" style="5"/>
    <col min="5897" max="5900" width="13.75" style="5" customWidth="1"/>
    <col min="5901" max="6144" width="8.875" style="5"/>
    <col min="6145" max="6149" width="17.75" style="5" customWidth="1"/>
    <col min="6150" max="6152" width="8.875" style="5"/>
    <col min="6153" max="6156" width="13.75" style="5" customWidth="1"/>
    <col min="6157" max="6400" width="8.875" style="5"/>
    <col min="6401" max="6405" width="17.75" style="5" customWidth="1"/>
    <col min="6406" max="6408" width="8.875" style="5"/>
    <col min="6409" max="6412" width="13.75" style="5" customWidth="1"/>
    <col min="6413" max="6656" width="8.875" style="5"/>
    <col min="6657" max="6661" width="17.75" style="5" customWidth="1"/>
    <col min="6662" max="6664" width="8.875" style="5"/>
    <col min="6665" max="6668" width="13.75" style="5" customWidth="1"/>
    <col min="6669" max="6912" width="8.875" style="5"/>
    <col min="6913" max="6917" width="17.75" style="5" customWidth="1"/>
    <col min="6918" max="6920" width="8.875" style="5"/>
    <col min="6921" max="6924" width="13.75" style="5" customWidth="1"/>
    <col min="6925" max="7168" width="8.875" style="5"/>
    <col min="7169" max="7173" width="17.75" style="5" customWidth="1"/>
    <col min="7174" max="7176" width="8.875" style="5"/>
    <col min="7177" max="7180" width="13.75" style="5" customWidth="1"/>
    <col min="7181" max="7424" width="8.875" style="5"/>
    <col min="7425" max="7429" width="17.75" style="5" customWidth="1"/>
    <col min="7430" max="7432" width="8.875" style="5"/>
    <col min="7433" max="7436" width="13.75" style="5" customWidth="1"/>
    <col min="7437" max="7680" width="8.875" style="5"/>
    <col min="7681" max="7685" width="17.75" style="5" customWidth="1"/>
    <col min="7686" max="7688" width="8.875" style="5"/>
    <col min="7689" max="7692" width="13.75" style="5" customWidth="1"/>
    <col min="7693" max="7936" width="8.875" style="5"/>
    <col min="7937" max="7941" width="17.75" style="5" customWidth="1"/>
    <col min="7942" max="7944" width="8.875" style="5"/>
    <col min="7945" max="7948" width="13.75" style="5" customWidth="1"/>
    <col min="7949" max="8192" width="8.875" style="5"/>
    <col min="8193" max="8197" width="17.75" style="5" customWidth="1"/>
    <col min="8198" max="8200" width="8.875" style="5"/>
    <col min="8201" max="8204" width="13.75" style="5" customWidth="1"/>
    <col min="8205" max="8448" width="8.875" style="5"/>
    <col min="8449" max="8453" width="17.75" style="5" customWidth="1"/>
    <col min="8454" max="8456" width="8.875" style="5"/>
    <col min="8457" max="8460" width="13.75" style="5" customWidth="1"/>
    <col min="8461" max="8704" width="8.875" style="5"/>
    <col min="8705" max="8709" width="17.75" style="5" customWidth="1"/>
    <col min="8710" max="8712" width="8.875" style="5"/>
    <col min="8713" max="8716" width="13.75" style="5" customWidth="1"/>
    <col min="8717" max="8960" width="8.875" style="5"/>
    <col min="8961" max="8965" width="17.75" style="5" customWidth="1"/>
    <col min="8966" max="8968" width="8.875" style="5"/>
    <col min="8969" max="8972" width="13.75" style="5" customWidth="1"/>
    <col min="8973" max="9216" width="8.875" style="5"/>
    <col min="9217" max="9221" width="17.75" style="5" customWidth="1"/>
    <col min="9222" max="9224" width="8.875" style="5"/>
    <col min="9225" max="9228" width="13.75" style="5" customWidth="1"/>
    <col min="9229" max="9472" width="8.875" style="5"/>
    <col min="9473" max="9477" width="17.75" style="5" customWidth="1"/>
    <col min="9478" max="9480" width="8.875" style="5"/>
    <col min="9481" max="9484" width="13.75" style="5" customWidth="1"/>
    <col min="9485" max="9728" width="8.875" style="5"/>
    <col min="9729" max="9733" width="17.75" style="5" customWidth="1"/>
    <col min="9734" max="9736" width="8.875" style="5"/>
    <col min="9737" max="9740" width="13.75" style="5" customWidth="1"/>
    <col min="9741" max="9984" width="8.875" style="5"/>
    <col min="9985" max="9989" width="17.75" style="5" customWidth="1"/>
    <col min="9990" max="9992" width="8.875" style="5"/>
    <col min="9993" max="9996" width="13.75" style="5" customWidth="1"/>
    <col min="9997" max="10240" width="8.875" style="5"/>
    <col min="10241" max="10245" width="17.75" style="5" customWidth="1"/>
    <col min="10246" max="10248" width="8.875" style="5"/>
    <col min="10249" max="10252" width="13.75" style="5" customWidth="1"/>
    <col min="10253" max="10496" width="8.875" style="5"/>
    <col min="10497" max="10501" width="17.75" style="5" customWidth="1"/>
    <col min="10502" max="10504" width="8.875" style="5"/>
    <col min="10505" max="10508" width="13.75" style="5" customWidth="1"/>
    <col min="10509" max="10752" width="8.875" style="5"/>
    <col min="10753" max="10757" width="17.75" style="5" customWidth="1"/>
    <col min="10758" max="10760" width="8.875" style="5"/>
    <col min="10761" max="10764" width="13.75" style="5" customWidth="1"/>
    <col min="10765" max="11008" width="8.875" style="5"/>
    <col min="11009" max="11013" width="17.75" style="5" customWidth="1"/>
    <col min="11014" max="11016" width="8.875" style="5"/>
    <col min="11017" max="11020" width="13.75" style="5" customWidth="1"/>
    <col min="11021" max="11264" width="8.875" style="5"/>
    <col min="11265" max="11269" width="17.75" style="5" customWidth="1"/>
    <col min="11270" max="11272" width="8.875" style="5"/>
    <col min="11273" max="11276" width="13.75" style="5" customWidth="1"/>
    <col min="11277" max="11520" width="8.875" style="5"/>
    <col min="11521" max="11525" width="17.75" style="5" customWidth="1"/>
    <col min="11526" max="11528" width="8.875" style="5"/>
    <col min="11529" max="11532" width="13.75" style="5" customWidth="1"/>
    <col min="11533" max="11776" width="8.875" style="5"/>
    <col min="11777" max="11781" width="17.75" style="5" customWidth="1"/>
    <col min="11782" max="11784" width="8.875" style="5"/>
    <col min="11785" max="11788" width="13.75" style="5" customWidth="1"/>
    <col min="11789" max="12032" width="8.875" style="5"/>
    <col min="12033" max="12037" width="17.75" style="5" customWidth="1"/>
    <col min="12038" max="12040" width="8.875" style="5"/>
    <col min="12041" max="12044" width="13.75" style="5" customWidth="1"/>
    <col min="12045" max="12288" width="8.875" style="5"/>
    <col min="12289" max="12293" width="17.75" style="5" customWidth="1"/>
    <col min="12294" max="12296" width="8.875" style="5"/>
    <col min="12297" max="12300" width="13.75" style="5" customWidth="1"/>
    <col min="12301" max="12544" width="8.875" style="5"/>
    <col min="12545" max="12549" width="17.75" style="5" customWidth="1"/>
    <col min="12550" max="12552" width="8.875" style="5"/>
    <col min="12553" max="12556" width="13.75" style="5" customWidth="1"/>
    <col min="12557" max="12800" width="8.875" style="5"/>
    <col min="12801" max="12805" width="17.75" style="5" customWidth="1"/>
    <col min="12806" max="12808" width="8.875" style="5"/>
    <col min="12809" max="12812" width="13.75" style="5" customWidth="1"/>
    <col min="12813" max="13056" width="8.875" style="5"/>
    <col min="13057" max="13061" width="17.75" style="5" customWidth="1"/>
    <col min="13062" max="13064" width="8.875" style="5"/>
    <col min="13065" max="13068" width="13.75" style="5" customWidth="1"/>
    <col min="13069" max="13312" width="8.875" style="5"/>
    <col min="13313" max="13317" width="17.75" style="5" customWidth="1"/>
    <col min="13318" max="13320" width="8.875" style="5"/>
    <col min="13321" max="13324" width="13.75" style="5" customWidth="1"/>
    <col min="13325" max="13568" width="8.875" style="5"/>
    <col min="13569" max="13573" width="17.75" style="5" customWidth="1"/>
    <col min="13574" max="13576" width="8.875" style="5"/>
    <col min="13577" max="13580" width="13.75" style="5" customWidth="1"/>
    <col min="13581" max="13824" width="8.875" style="5"/>
    <col min="13825" max="13829" width="17.75" style="5" customWidth="1"/>
    <col min="13830" max="13832" width="8.875" style="5"/>
    <col min="13833" max="13836" width="13.75" style="5" customWidth="1"/>
    <col min="13837" max="14080" width="8.875" style="5"/>
    <col min="14081" max="14085" width="17.75" style="5" customWidth="1"/>
    <col min="14086" max="14088" width="8.875" style="5"/>
    <col min="14089" max="14092" width="13.75" style="5" customWidth="1"/>
    <col min="14093" max="14336" width="8.875" style="5"/>
    <col min="14337" max="14341" width="17.75" style="5" customWidth="1"/>
    <col min="14342" max="14344" width="8.875" style="5"/>
    <col min="14345" max="14348" width="13.75" style="5" customWidth="1"/>
    <col min="14349" max="14592" width="8.875" style="5"/>
    <col min="14593" max="14597" width="17.75" style="5" customWidth="1"/>
    <col min="14598" max="14600" width="8.875" style="5"/>
    <col min="14601" max="14604" width="13.75" style="5" customWidth="1"/>
    <col min="14605" max="14848" width="8.875" style="5"/>
    <col min="14849" max="14853" width="17.75" style="5" customWidth="1"/>
    <col min="14854" max="14856" width="8.875" style="5"/>
    <col min="14857" max="14860" width="13.75" style="5" customWidth="1"/>
    <col min="14861" max="15104" width="8.875" style="5"/>
    <col min="15105" max="15109" width="17.75" style="5" customWidth="1"/>
    <col min="15110" max="15112" width="8.875" style="5"/>
    <col min="15113" max="15116" width="13.75" style="5" customWidth="1"/>
    <col min="15117" max="15360" width="8.875" style="5"/>
    <col min="15361" max="15365" width="17.75" style="5" customWidth="1"/>
    <col min="15366" max="15368" width="8.875" style="5"/>
    <col min="15369" max="15372" width="13.75" style="5" customWidth="1"/>
    <col min="15373" max="15616" width="8.875" style="5"/>
    <col min="15617" max="15621" width="17.75" style="5" customWidth="1"/>
    <col min="15622" max="15624" width="8.875" style="5"/>
    <col min="15625" max="15628" width="13.75" style="5" customWidth="1"/>
    <col min="15629" max="15872" width="8.875" style="5"/>
    <col min="15873" max="15877" width="17.75" style="5" customWidth="1"/>
    <col min="15878" max="15880" width="8.875" style="5"/>
    <col min="15881" max="15884" width="13.75" style="5" customWidth="1"/>
    <col min="15885" max="16128" width="8.875" style="5"/>
    <col min="16129" max="16133" width="17.75" style="5" customWidth="1"/>
    <col min="16134" max="16136" width="8.875" style="5"/>
    <col min="16137" max="16140" width="13.75" style="5" customWidth="1"/>
    <col min="16141" max="16384" width="8.875" style="5"/>
  </cols>
  <sheetData>
    <row r="1" spans="1:12" ht="26.25">
      <c r="A1" s="1" t="s">
        <v>25</v>
      </c>
      <c r="B1" s="1"/>
      <c r="C1" s="2"/>
      <c r="D1" s="3"/>
      <c r="E1" s="4"/>
    </row>
    <row r="2" spans="1:12" ht="26.25">
      <c r="A2" s="6" t="s">
        <v>1</v>
      </c>
      <c r="B2" s="7"/>
      <c r="C2" s="8"/>
      <c r="D2" s="9"/>
      <c r="E2" s="10"/>
    </row>
    <row r="4" spans="1:12" s="15" customFormat="1" ht="46.5">
      <c r="A4" s="11" t="s">
        <v>2</v>
      </c>
      <c r="B4" s="11" t="s">
        <v>3</v>
      </c>
      <c r="C4" s="12" t="s">
        <v>4</v>
      </c>
      <c r="D4" s="46" t="s">
        <v>26</v>
      </c>
      <c r="E4" s="14" t="s">
        <v>27</v>
      </c>
      <c r="I4" s="16" t="s">
        <v>7</v>
      </c>
      <c r="J4" s="17" t="s">
        <v>28</v>
      </c>
      <c r="K4" s="17" t="s">
        <v>29</v>
      </c>
      <c r="L4" s="17" t="s">
        <v>30</v>
      </c>
    </row>
    <row r="5" spans="1:12" ht="23.25">
      <c r="A5" s="18">
        <v>21824</v>
      </c>
      <c r="B5" s="19">
        <v>241000</v>
      </c>
      <c r="C5" s="20">
        <f>'[3]น้ำ-ต.ค-59-ก.ย-60 (รวม3อาคาร)'!F5</f>
        <v>286.65010000000001</v>
      </c>
      <c r="D5" s="47">
        <f>C5/200</f>
        <v>1.4332505</v>
      </c>
      <c r="E5" s="22">
        <f>C5/9035</f>
        <v>3.1726629773104593E-2</v>
      </c>
      <c r="I5" s="23">
        <f t="shared" ref="I5:I16" si="0">A5</f>
        <v>21824</v>
      </c>
      <c r="J5" s="24">
        <f>C5</f>
        <v>286.65010000000001</v>
      </c>
      <c r="K5" s="24">
        <f t="shared" ref="K5:L16" si="1">D5</f>
        <v>1.4332505</v>
      </c>
      <c r="L5" s="24">
        <f t="shared" si="1"/>
        <v>3.1726629773104593E-2</v>
      </c>
    </row>
    <row r="6" spans="1:12" ht="23.25">
      <c r="A6" s="25">
        <v>21855</v>
      </c>
      <c r="B6" s="26">
        <v>241030</v>
      </c>
      <c r="C6" s="20">
        <f>'[3]น้ำ-ต.ค-59-ก.ย-60 (รวม3อาคาร)'!F6</f>
        <v>258.47810000000004</v>
      </c>
      <c r="D6" s="48">
        <f t="shared" ref="D6:D11" si="2">C6/200</f>
        <v>1.2923905000000002</v>
      </c>
      <c r="E6" s="28">
        <f t="shared" ref="E6:E11" si="3">C6/9035</f>
        <v>2.8608533480907587E-2</v>
      </c>
      <c r="I6" s="23">
        <f t="shared" si="0"/>
        <v>21855</v>
      </c>
      <c r="J6" s="24">
        <f t="shared" ref="J6:J16" si="4">C6</f>
        <v>258.47810000000004</v>
      </c>
      <c r="K6" s="24">
        <f t="shared" si="1"/>
        <v>1.2923905000000002</v>
      </c>
      <c r="L6" s="24">
        <f t="shared" si="1"/>
        <v>2.8608533480907587E-2</v>
      </c>
    </row>
    <row r="7" spans="1:12" ht="23.25">
      <c r="A7" s="25">
        <v>21885</v>
      </c>
      <c r="B7" s="26">
        <v>241061</v>
      </c>
      <c r="C7" s="20">
        <f>'[3]น้ำ-ต.ค-59-ก.ย-60 (รวม3อาคาร)'!F7</f>
        <v>351.44570000000004</v>
      </c>
      <c r="D7" s="48">
        <f t="shared" si="2"/>
        <v>1.7572285000000003</v>
      </c>
      <c r="E7" s="28">
        <f t="shared" si="3"/>
        <v>3.8898251245157722E-2</v>
      </c>
      <c r="I7" s="23">
        <f t="shared" si="0"/>
        <v>21885</v>
      </c>
      <c r="J7" s="24">
        <f t="shared" si="4"/>
        <v>351.44570000000004</v>
      </c>
      <c r="K7" s="24">
        <f t="shared" si="1"/>
        <v>1.7572285000000003</v>
      </c>
      <c r="L7" s="24">
        <f t="shared" si="1"/>
        <v>3.8898251245157722E-2</v>
      </c>
    </row>
    <row r="8" spans="1:12" ht="23.25">
      <c r="A8" s="25">
        <v>21916</v>
      </c>
      <c r="B8" s="26">
        <v>241092</v>
      </c>
      <c r="C8" s="20">
        <f>'[3]น้ำ-ต.ค-59-ก.ย-60 (รวม3อาคาร)'!F8</f>
        <v>295.10169999999999</v>
      </c>
      <c r="D8" s="48">
        <f t="shared" si="2"/>
        <v>1.4755084999999999</v>
      </c>
      <c r="E8" s="28">
        <f t="shared" si="3"/>
        <v>3.2662058660763695E-2</v>
      </c>
      <c r="I8" s="23">
        <f t="shared" si="0"/>
        <v>21916</v>
      </c>
      <c r="J8" s="24">
        <f t="shared" si="4"/>
        <v>295.10169999999999</v>
      </c>
      <c r="K8" s="24">
        <f t="shared" si="1"/>
        <v>1.4755084999999999</v>
      </c>
      <c r="L8" s="24">
        <f t="shared" si="1"/>
        <v>3.2662058660763695E-2</v>
      </c>
    </row>
    <row r="9" spans="1:12" ht="23.25">
      <c r="A9" s="25">
        <v>21947</v>
      </c>
      <c r="B9" s="26">
        <v>241120</v>
      </c>
      <c r="C9" s="20">
        <f>'[3]น้ำ-ต.ค-59-ก.ย-60 (รวม3อาคาร)'!F9</f>
        <v>397.92950000000002</v>
      </c>
      <c r="D9" s="48">
        <f t="shared" si="2"/>
        <v>1.9896475</v>
      </c>
      <c r="E9" s="28">
        <f t="shared" si="3"/>
        <v>4.4043110127282792E-2</v>
      </c>
      <c r="I9" s="23">
        <f t="shared" si="0"/>
        <v>21947</v>
      </c>
      <c r="J9" s="24">
        <f t="shared" si="4"/>
        <v>397.92950000000002</v>
      </c>
      <c r="K9" s="24">
        <f t="shared" si="1"/>
        <v>1.9896475</v>
      </c>
      <c r="L9" s="24">
        <f t="shared" si="1"/>
        <v>4.4043110127282792E-2</v>
      </c>
    </row>
    <row r="10" spans="1:12" ht="23.25">
      <c r="A10" s="25">
        <v>21976</v>
      </c>
      <c r="B10" s="26">
        <v>241152</v>
      </c>
      <c r="C10" s="20">
        <f>'[3]น้ำ-ต.ค-59-ก.ย-60 (รวม3อาคาร)'!F10</f>
        <v>375.39190000000002</v>
      </c>
      <c r="D10" s="48">
        <f t="shared" si="2"/>
        <v>1.8769595000000001</v>
      </c>
      <c r="E10" s="28">
        <f t="shared" si="3"/>
        <v>4.1548633093525182E-2</v>
      </c>
      <c r="I10" s="23">
        <f t="shared" si="0"/>
        <v>21976</v>
      </c>
      <c r="J10" s="24">
        <f t="shared" si="4"/>
        <v>375.39190000000002</v>
      </c>
      <c r="K10" s="24">
        <f t="shared" si="1"/>
        <v>1.8769595000000001</v>
      </c>
      <c r="L10" s="24">
        <f t="shared" si="1"/>
        <v>4.1548633093525182E-2</v>
      </c>
    </row>
    <row r="11" spans="1:12" ht="23.25">
      <c r="A11" s="25">
        <v>22007</v>
      </c>
      <c r="B11" s="26">
        <v>241180</v>
      </c>
      <c r="C11" s="20">
        <f>'[3]น้ำ-ต.ค-59-ก.ย-60 (รวม3อาคาร)'!F11</f>
        <v>482.44550000000004</v>
      </c>
      <c r="D11" s="48">
        <f t="shared" si="2"/>
        <v>2.4122275000000002</v>
      </c>
      <c r="E11" s="28">
        <f t="shared" si="3"/>
        <v>5.339739900387383E-2</v>
      </c>
      <c r="I11" s="23">
        <f t="shared" si="0"/>
        <v>22007</v>
      </c>
      <c r="J11" s="24">
        <f t="shared" si="4"/>
        <v>482.44550000000004</v>
      </c>
      <c r="K11" s="24">
        <f t="shared" si="1"/>
        <v>2.4122275000000002</v>
      </c>
      <c r="L11" s="24">
        <f t="shared" si="1"/>
        <v>5.339739900387383E-2</v>
      </c>
    </row>
    <row r="12" spans="1:12" ht="23.25">
      <c r="A12" s="25">
        <v>22037</v>
      </c>
      <c r="B12" s="26">
        <v>241213</v>
      </c>
      <c r="C12" s="20"/>
      <c r="D12" s="47"/>
      <c r="E12" s="22"/>
      <c r="I12" s="23">
        <f t="shared" si="0"/>
        <v>22037</v>
      </c>
      <c r="J12" s="24">
        <f t="shared" si="4"/>
        <v>0</v>
      </c>
      <c r="K12" s="24">
        <f t="shared" si="1"/>
        <v>0</v>
      </c>
      <c r="L12" s="24">
        <f t="shared" si="1"/>
        <v>0</v>
      </c>
    </row>
    <row r="13" spans="1:12" ht="23.25">
      <c r="A13" s="25">
        <v>22068</v>
      </c>
      <c r="B13" s="26">
        <v>241243</v>
      </c>
      <c r="C13" s="29"/>
      <c r="D13" s="48"/>
      <c r="E13" s="28"/>
      <c r="I13" s="23">
        <f t="shared" si="0"/>
        <v>22068</v>
      </c>
      <c r="J13" s="24">
        <f t="shared" si="4"/>
        <v>0</v>
      </c>
      <c r="K13" s="24">
        <f t="shared" si="1"/>
        <v>0</v>
      </c>
      <c r="L13" s="24">
        <f t="shared" si="1"/>
        <v>0</v>
      </c>
    </row>
    <row r="14" spans="1:12" ht="23.25">
      <c r="A14" s="25">
        <v>22098</v>
      </c>
      <c r="B14" s="26">
        <v>241274</v>
      </c>
      <c r="C14" s="29"/>
      <c r="D14" s="48"/>
      <c r="E14" s="28"/>
      <c r="I14" s="23">
        <f t="shared" si="0"/>
        <v>22098</v>
      </c>
      <c r="J14" s="24">
        <f t="shared" si="4"/>
        <v>0</v>
      </c>
      <c r="K14" s="24">
        <f t="shared" si="1"/>
        <v>0</v>
      </c>
      <c r="L14" s="24">
        <f t="shared" si="1"/>
        <v>0</v>
      </c>
    </row>
    <row r="15" spans="1:12" ht="23.25">
      <c r="A15" s="25">
        <v>22129</v>
      </c>
      <c r="B15" s="26">
        <v>241305</v>
      </c>
      <c r="C15" s="29"/>
      <c r="D15" s="48"/>
      <c r="E15" s="28"/>
      <c r="I15" s="23">
        <f t="shared" si="0"/>
        <v>22129</v>
      </c>
      <c r="J15" s="24">
        <f t="shared" si="4"/>
        <v>0</v>
      </c>
      <c r="K15" s="24">
        <f t="shared" si="1"/>
        <v>0</v>
      </c>
      <c r="L15" s="24">
        <f t="shared" si="1"/>
        <v>0</v>
      </c>
    </row>
    <row r="16" spans="1:12" ht="23.25">
      <c r="A16" s="25">
        <v>22160</v>
      </c>
      <c r="B16" s="26">
        <v>241334</v>
      </c>
      <c r="C16" s="29"/>
      <c r="D16" s="48"/>
      <c r="E16" s="28"/>
      <c r="I16" s="23">
        <f t="shared" si="0"/>
        <v>22160</v>
      </c>
      <c r="J16" s="24">
        <f t="shared" si="4"/>
        <v>0</v>
      </c>
      <c r="K16" s="24">
        <f t="shared" si="1"/>
        <v>0</v>
      </c>
      <c r="L16" s="24">
        <f t="shared" si="1"/>
        <v>0</v>
      </c>
    </row>
    <row r="17" spans="1:12" ht="23.25">
      <c r="A17" s="30" t="s">
        <v>11</v>
      </c>
      <c r="B17" s="31"/>
      <c r="C17" s="32">
        <f>SUM(C5:C16)</f>
        <v>2447.4425000000001</v>
      </c>
      <c r="D17" s="50">
        <f>SUM(D5:D16)</f>
        <v>12.237212500000002</v>
      </c>
      <c r="E17" s="34">
        <f>SUM(E5:E16)</f>
        <v>0.27088461538461539</v>
      </c>
    </row>
    <row r="18" spans="1:12" ht="23.45" customHeight="1">
      <c r="C18" s="35"/>
      <c r="D18" s="36"/>
      <c r="E18" s="37"/>
    </row>
    <row r="19" spans="1:12" ht="23.45" customHeight="1">
      <c r="C19" s="35"/>
      <c r="D19" s="36"/>
      <c r="E19" s="37"/>
      <c r="I19" s="16" t="s">
        <v>7</v>
      </c>
      <c r="J19" s="17" t="s">
        <v>28</v>
      </c>
      <c r="K19" s="38"/>
      <c r="L19" s="38"/>
    </row>
    <row r="20" spans="1:12" ht="23.45" customHeight="1">
      <c r="C20" s="35"/>
      <c r="D20" s="36"/>
      <c r="E20" s="37"/>
      <c r="I20" s="23">
        <f>A5</f>
        <v>21824</v>
      </c>
      <c r="J20" s="39">
        <f>C5</f>
        <v>286.65010000000001</v>
      </c>
      <c r="K20" s="40"/>
      <c r="L20" s="40"/>
    </row>
    <row r="21" spans="1:12" ht="23.45" customHeight="1">
      <c r="C21" s="35"/>
      <c r="D21" s="36"/>
      <c r="E21" s="37"/>
      <c r="I21" s="23">
        <f t="shared" ref="I21:I31" si="5">A6</f>
        <v>21855</v>
      </c>
      <c r="J21" s="39">
        <f t="shared" ref="J21:J31" si="6">C6</f>
        <v>258.47810000000004</v>
      </c>
      <c r="K21" s="40"/>
      <c r="L21" s="40"/>
    </row>
    <row r="22" spans="1:12" ht="23.45" customHeight="1">
      <c r="C22" s="35"/>
      <c r="D22" s="36"/>
      <c r="E22" s="37"/>
      <c r="I22" s="23">
        <f t="shared" si="5"/>
        <v>21885</v>
      </c>
      <c r="J22" s="39">
        <f t="shared" si="6"/>
        <v>351.44570000000004</v>
      </c>
      <c r="K22" s="40"/>
      <c r="L22" s="40"/>
    </row>
    <row r="23" spans="1:12" ht="23.45" customHeight="1">
      <c r="C23" s="35"/>
      <c r="D23" s="36"/>
      <c r="E23" s="37"/>
      <c r="I23" s="23">
        <f t="shared" si="5"/>
        <v>21916</v>
      </c>
      <c r="J23" s="39">
        <f t="shared" si="6"/>
        <v>295.10169999999999</v>
      </c>
      <c r="K23" s="40"/>
      <c r="L23" s="40"/>
    </row>
    <row r="24" spans="1:12" ht="23.45" customHeight="1">
      <c r="C24" s="35"/>
      <c r="D24" s="36"/>
      <c r="E24" s="37"/>
      <c r="I24" s="23">
        <f t="shared" si="5"/>
        <v>21947</v>
      </c>
      <c r="J24" s="39">
        <f t="shared" si="6"/>
        <v>397.92950000000002</v>
      </c>
      <c r="K24" s="40"/>
      <c r="L24" s="40"/>
    </row>
    <row r="25" spans="1:12" ht="23.45" customHeight="1">
      <c r="C25" s="35"/>
      <c r="D25" s="36"/>
      <c r="E25" s="37"/>
      <c r="I25" s="23">
        <f t="shared" si="5"/>
        <v>21976</v>
      </c>
      <c r="J25" s="39">
        <f t="shared" si="6"/>
        <v>375.39190000000002</v>
      </c>
      <c r="K25" s="40"/>
      <c r="L25" s="40"/>
    </row>
    <row r="26" spans="1:12" ht="23.45" customHeight="1">
      <c r="C26" s="35"/>
      <c r="D26" s="36"/>
      <c r="E26" s="37"/>
      <c r="I26" s="23">
        <f t="shared" si="5"/>
        <v>22007</v>
      </c>
      <c r="J26" s="39">
        <f t="shared" si="6"/>
        <v>482.44550000000004</v>
      </c>
      <c r="K26" s="40"/>
      <c r="L26" s="40"/>
    </row>
    <row r="27" spans="1:12" ht="23.45" customHeight="1">
      <c r="C27" s="35"/>
      <c r="D27" s="36"/>
      <c r="E27" s="37"/>
      <c r="I27" s="23">
        <f t="shared" si="5"/>
        <v>22037</v>
      </c>
      <c r="J27" s="39">
        <f t="shared" si="6"/>
        <v>0</v>
      </c>
      <c r="K27" s="40"/>
      <c r="L27" s="40"/>
    </row>
    <row r="28" spans="1:12" ht="23.45" customHeight="1">
      <c r="C28" s="35"/>
      <c r="D28" s="36"/>
      <c r="E28" s="37"/>
      <c r="I28" s="23">
        <f t="shared" si="5"/>
        <v>22068</v>
      </c>
      <c r="J28" s="39">
        <f t="shared" si="6"/>
        <v>0</v>
      </c>
      <c r="K28" s="40"/>
      <c r="L28" s="40"/>
    </row>
    <row r="29" spans="1:12" ht="23.45" customHeight="1">
      <c r="C29" s="35"/>
      <c r="D29" s="36"/>
      <c r="E29" s="37"/>
      <c r="I29" s="23">
        <f t="shared" si="5"/>
        <v>22098</v>
      </c>
      <c r="J29" s="39">
        <f t="shared" si="6"/>
        <v>0</v>
      </c>
      <c r="K29" s="40"/>
      <c r="L29" s="40"/>
    </row>
    <row r="30" spans="1:12" ht="23.45" customHeight="1">
      <c r="C30" s="35"/>
      <c r="D30" s="36"/>
      <c r="E30" s="37"/>
      <c r="I30" s="23">
        <f t="shared" si="5"/>
        <v>22129</v>
      </c>
      <c r="J30" s="39">
        <f t="shared" si="6"/>
        <v>0</v>
      </c>
      <c r="K30" s="40"/>
      <c r="L30" s="40"/>
    </row>
    <row r="31" spans="1:12" ht="23.45" customHeight="1">
      <c r="C31" s="35"/>
      <c r="D31" s="36"/>
      <c r="E31" s="37"/>
      <c r="I31" s="23">
        <f t="shared" si="5"/>
        <v>22160</v>
      </c>
      <c r="J31" s="39">
        <f t="shared" si="6"/>
        <v>0</v>
      </c>
      <c r="K31" s="40"/>
      <c r="L31" s="40"/>
    </row>
    <row r="32" spans="1:12" ht="23.45" customHeight="1">
      <c r="C32" s="35"/>
      <c r="D32" s="36"/>
      <c r="E32" s="37"/>
      <c r="I32" s="41"/>
      <c r="J32" s="42"/>
      <c r="K32" s="40"/>
      <c r="L32" s="40"/>
    </row>
    <row r="33" spans="9:10" ht="23.45" customHeight="1">
      <c r="I33" s="16" t="s">
        <v>7</v>
      </c>
      <c r="J33" s="17" t="s">
        <v>31</v>
      </c>
    </row>
    <row r="34" spans="9:10" ht="23.45" customHeight="1">
      <c r="I34" s="23">
        <f>A5</f>
        <v>21824</v>
      </c>
      <c r="J34" s="39">
        <f>D5</f>
        <v>1.4332505</v>
      </c>
    </row>
    <row r="35" spans="9:10" ht="23.45" customHeight="1">
      <c r="I35" s="23">
        <f t="shared" ref="I35:I45" si="7">A6</f>
        <v>21855</v>
      </c>
      <c r="J35" s="39">
        <f t="shared" ref="J35:J45" si="8">D6</f>
        <v>1.2923905000000002</v>
      </c>
    </row>
    <row r="36" spans="9:10" ht="23.45" customHeight="1">
      <c r="I36" s="23">
        <f t="shared" si="7"/>
        <v>21885</v>
      </c>
      <c r="J36" s="39">
        <f t="shared" si="8"/>
        <v>1.7572285000000003</v>
      </c>
    </row>
    <row r="37" spans="9:10" ht="23.45" customHeight="1">
      <c r="I37" s="23">
        <f t="shared" si="7"/>
        <v>21916</v>
      </c>
      <c r="J37" s="39">
        <f t="shared" si="8"/>
        <v>1.4755084999999999</v>
      </c>
    </row>
    <row r="38" spans="9:10" ht="23.45" customHeight="1">
      <c r="I38" s="23">
        <f t="shared" si="7"/>
        <v>21947</v>
      </c>
      <c r="J38" s="39">
        <f t="shared" si="8"/>
        <v>1.9896475</v>
      </c>
    </row>
    <row r="39" spans="9:10" ht="23.45" customHeight="1">
      <c r="I39" s="23">
        <f t="shared" si="7"/>
        <v>21976</v>
      </c>
      <c r="J39" s="39">
        <f t="shared" si="8"/>
        <v>1.8769595000000001</v>
      </c>
    </row>
    <row r="40" spans="9:10" ht="23.45" customHeight="1">
      <c r="I40" s="23">
        <f t="shared" si="7"/>
        <v>22007</v>
      </c>
      <c r="J40" s="39">
        <f t="shared" si="8"/>
        <v>2.4122275000000002</v>
      </c>
    </row>
    <row r="41" spans="9:10" ht="23.45" customHeight="1">
      <c r="I41" s="23">
        <f t="shared" si="7"/>
        <v>22037</v>
      </c>
      <c r="J41" s="39">
        <f t="shared" si="8"/>
        <v>0</v>
      </c>
    </row>
    <row r="42" spans="9:10" ht="23.45" customHeight="1">
      <c r="I42" s="23">
        <f t="shared" si="7"/>
        <v>22068</v>
      </c>
      <c r="J42" s="39">
        <f t="shared" si="8"/>
        <v>0</v>
      </c>
    </row>
    <row r="43" spans="9:10" ht="23.45" customHeight="1">
      <c r="I43" s="23">
        <f t="shared" si="7"/>
        <v>22098</v>
      </c>
      <c r="J43" s="39">
        <f t="shared" si="8"/>
        <v>0</v>
      </c>
    </row>
    <row r="44" spans="9:10" ht="23.45" customHeight="1">
      <c r="I44" s="23">
        <f t="shared" si="7"/>
        <v>22129</v>
      </c>
      <c r="J44" s="39">
        <f t="shared" si="8"/>
        <v>0</v>
      </c>
    </row>
    <row r="45" spans="9:10" ht="23.45" customHeight="1">
      <c r="I45" s="23">
        <f t="shared" si="7"/>
        <v>22160</v>
      </c>
      <c r="J45" s="39">
        <f t="shared" si="8"/>
        <v>0</v>
      </c>
    </row>
    <row r="46" spans="9:10" ht="23.45" customHeight="1"/>
    <row r="47" spans="9:10" ht="23.45" customHeight="1"/>
    <row r="48" spans="9:10" ht="23.45" customHeight="1"/>
    <row r="49" spans="9:10" ht="23.45" customHeight="1">
      <c r="I49" s="16" t="s">
        <v>7</v>
      </c>
      <c r="J49" s="17" t="s">
        <v>32</v>
      </c>
    </row>
    <row r="50" spans="9:10" ht="23.45" customHeight="1">
      <c r="I50" s="23">
        <v>21824</v>
      </c>
      <c r="J50" s="39">
        <f>E5</f>
        <v>3.1726629773104593E-2</v>
      </c>
    </row>
    <row r="51" spans="9:10" ht="23.45" customHeight="1">
      <c r="I51" s="23">
        <v>21855</v>
      </c>
      <c r="J51" s="39">
        <f t="shared" ref="J51:J61" si="9">E6</f>
        <v>2.8608533480907587E-2</v>
      </c>
    </row>
    <row r="52" spans="9:10" ht="23.45" customHeight="1">
      <c r="I52" s="23">
        <v>21885</v>
      </c>
      <c r="J52" s="39">
        <f t="shared" si="9"/>
        <v>3.8898251245157722E-2</v>
      </c>
    </row>
    <row r="53" spans="9:10" ht="23.45" customHeight="1">
      <c r="I53" s="23">
        <v>21916</v>
      </c>
      <c r="J53" s="39">
        <f t="shared" si="9"/>
        <v>3.2662058660763695E-2</v>
      </c>
    </row>
    <row r="54" spans="9:10" ht="23.45" customHeight="1">
      <c r="I54" s="23">
        <v>21947</v>
      </c>
      <c r="J54" s="39">
        <f t="shared" si="9"/>
        <v>4.4043110127282792E-2</v>
      </c>
    </row>
    <row r="55" spans="9:10" ht="23.45" customHeight="1">
      <c r="I55" s="23">
        <v>21976</v>
      </c>
      <c r="J55" s="39">
        <f t="shared" si="9"/>
        <v>4.1548633093525182E-2</v>
      </c>
    </row>
    <row r="56" spans="9:10" ht="23.45" customHeight="1">
      <c r="I56" s="23">
        <v>22007</v>
      </c>
      <c r="J56" s="39">
        <f t="shared" si="9"/>
        <v>5.339739900387383E-2</v>
      </c>
    </row>
    <row r="57" spans="9:10" ht="23.45" customHeight="1">
      <c r="I57" s="23">
        <v>22037</v>
      </c>
      <c r="J57" s="39">
        <f t="shared" si="9"/>
        <v>0</v>
      </c>
    </row>
    <row r="58" spans="9:10" ht="23.45" customHeight="1">
      <c r="I58" s="23">
        <v>22068</v>
      </c>
      <c r="J58" s="39">
        <f t="shared" si="9"/>
        <v>0</v>
      </c>
    </row>
    <row r="59" spans="9:10" ht="23.45" customHeight="1">
      <c r="I59" s="23">
        <v>22098</v>
      </c>
      <c r="J59" s="39">
        <f t="shared" si="9"/>
        <v>0</v>
      </c>
    </row>
    <row r="60" spans="9:10" ht="23.45" customHeight="1">
      <c r="I60" s="23">
        <v>22129</v>
      </c>
      <c r="J60" s="39">
        <f t="shared" si="9"/>
        <v>0</v>
      </c>
    </row>
    <row r="61" spans="9:10" ht="23.45" customHeight="1">
      <c r="I61" s="23">
        <v>22160</v>
      </c>
      <c r="J61" s="39">
        <f t="shared" si="9"/>
        <v>0</v>
      </c>
    </row>
    <row r="62" spans="9:10" ht="23.45" customHeight="1"/>
    <row r="63" spans="9:10" ht="23.45" customHeight="1"/>
    <row r="64" spans="9:10" ht="23.45" customHeight="1"/>
    <row r="65" ht="23.45" customHeight="1"/>
    <row r="66" ht="23.45" customHeight="1"/>
    <row r="67" ht="23.45" customHeight="1"/>
    <row r="68" ht="23.45" customHeight="1"/>
  </sheetData>
  <pageMargins left="0.74803149606299213" right="0.74803149606299213" top="0.98425196850393704" bottom="0.98425196850393704" header="0.51181102362204722" footer="0.51181102362204722"/>
  <pageSetup paperSize="9" scale="97" orientation="portrait" horizontalDpi="4294967293" verticalDpi="12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L126"/>
  <sheetViews>
    <sheetView zoomScaleNormal="100" workbookViewId="0">
      <selection activeCell="G12" sqref="G12"/>
    </sheetView>
  </sheetViews>
  <sheetFormatPr defaultColWidth="8.875" defaultRowHeight="12.75"/>
  <cols>
    <col min="1" max="2" width="17.75" style="5" customWidth="1"/>
    <col min="3" max="3" width="17.75" style="43" customWidth="1"/>
    <col min="4" max="4" width="17.75" style="44" customWidth="1"/>
    <col min="5" max="5" width="17.75" style="45" customWidth="1"/>
    <col min="6" max="8" width="8.875" style="5"/>
    <col min="9" max="12" width="13.75" style="5" customWidth="1"/>
    <col min="13" max="16384" width="8.875" style="5"/>
  </cols>
  <sheetData>
    <row r="1" spans="1:12" ht="26.25">
      <c r="A1" s="1" t="s">
        <v>33</v>
      </c>
      <c r="B1" s="1"/>
      <c r="C1" s="2"/>
      <c r="D1" s="3"/>
      <c r="E1" s="4"/>
    </row>
    <row r="2" spans="1:12" ht="26.25">
      <c r="A2" s="6" t="s">
        <v>34</v>
      </c>
      <c r="B2" s="7"/>
      <c r="C2" s="8"/>
      <c r="D2" s="9"/>
      <c r="E2" s="10"/>
    </row>
    <row r="4" spans="1:12" s="15" customFormat="1" ht="46.5">
      <c r="A4" s="11" t="s">
        <v>2</v>
      </c>
      <c r="B4" s="11" t="s">
        <v>3</v>
      </c>
      <c r="C4" s="12" t="s">
        <v>4</v>
      </c>
      <c r="D4" s="46" t="s">
        <v>35</v>
      </c>
      <c r="E4" s="14" t="s">
        <v>36</v>
      </c>
      <c r="I4" s="16" t="s">
        <v>7</v>
      </c>
      <c r="J4" s="17" t="s">
        <v>37</v>
      </c>
      <c r="K4" s="17" t="s">
        <v>38</v>
      </c>
      <c r="L4" s="17" t="s">
        <v>39</v>
      </c>
    </row>
    <row r="5" spans="1:12" ht="23.25">
      <c r="A5" s="18">
        <v>21824</v>
      </c>
      <c r="B5" s="19">
        <v>241000</v>
      </c>
      <c r="C5" s="20">
        <f>'[4]กระดาษ-ต.ค-59-ก.ย-60(3)'!F5</f>
        <v>0</v>
      </c>
      <c r="D5" s="47">
        <f>C5/200</f>
        <v>0</v>
      </c>
      <c r="E5" s="22">
        <f>C5/9035</f>
        <v>0</v>
      </c>
      <c r="I5" s="23">
        <f t="shared" ref="I5:I16" si="0">A5</f>
        <v>21824</v>
      </c>
      <c r="J5" s="24">
        <f>C5</f>
        <v>0</v>
      </c>
      <c r="K5" s="24">
        <f t="shared" ref="K5:L16" si="1">D5</f>
        <v>0</v>
      </c>
      <c r="L5" s="24">
        <f t="shared" si="1"/>
        <v>0</v>
      </c>
    </row>
    <row r="6" spans="1:12" ht="23.25">
      <c r="A6" s="25">
        <v>21855</v>
      </c>
      <c r="B6" s="26">
        <v>241030</v>
      </c>
      <c r="C6" s="20">
        <f>'[4]กระดาษ-ต.ค-59-ก.ย-60(3)'!F6</f>
        <v>235.36179800000002</v>
      </c>
      <c r="D6" s="48">
        <f t="shared" ref="D6:D12" si="2">C6/200</f>
        <v>1.1768089900000001</v>
      </c>
      <c r="E6" s="28">
        <f t="shared" ref="E6:E12" si="3">C6/9035</f>
        <v>2.6050005312672941E-2</v>
      </c>
      <c r="I6" s="23">
        <f t="shared" si="0"/>
        <v>21855</v>
      </c>
      <c r="J6" s="24">
        <f t="shared" ref="J6:J16" si="4">C6</f>
        <v>235.36179800000002</v>
      </c>
      <c r="K6" s="24">
        <f t="shared" si="1"/>
        <v>1.1768089900000001</v>
      </c>
      <c r="L6" s="24">
        <f t="shared" si="1"/>
        <v>2.6050005312672941E-2</v>
      </c>
    </row>
    <row r="7" spans="1:12" ht="23.25">
      <c r="A7" s="25">
        <v>21885</v>
      </c>
      <c r="B7" s="26">
        <v>241061</v>
      </c>
      <c r="C7" s="20">
        <f>'[4]กระดาษ-ต.ค-59-ก.ย-60(3)'!F7</f>
        <v>224.47609000000003</v>
      </c>
      <c r="D7" s="48">
        <f t="shared" si="2"/>
        <v>1.1223804500000001</v>
      </c>
      <c r="E7" s="28">
        <f t="shared" si="3"/>
        <v>2.4845167681239625E-2</v>
      </c>
      <c r="I7" s="23">
        <f t="shared" si="0"/>
        <v>21885</v>
      </c>
      <c r="J7" s="24">
        <f t="shared" si="4"/>
        <v>224.47609000000003</v>
      </c>
      <c r="K7" s="24">
        <f t="shared" si="1"/>
        <v>1.1223804500000001</v>
      </c>
      <c r="L7" s="24">
        <f t="shared" si="1"/>
        <v>2.4845167681239625E-2</v>
      </c>
    </row>
    <row r="8" spans="1:12" ht="23.25">
      <c r="A8" s="25">
        <v>21916</v>
      </c>
      <c r="B8" s="26">
        <v>241092</v>
      </c>
      <c r="C8" s="20">
        <f>'[4]กระดาษ-ต.ค-59-ก.ย-60(3)'!F8</f>
        <v>253.10603500000002</v>
      </c>
      <c r="D8" s="48">
        <f t="shared" si="2"/>
        <v>1.2655301750000001</v>
      </c>
      <c r="E8" s="28">
        <f t="shared" si="3"/>
        <v>2.8013949640287771E-2</v>
      </c>
      <c r="I8" s="23">
        <f t="shared" si="0"/>
        <v>21916</v>
      </c>
      <c r="J8" s="24">
        <f t="shared" si="4"/>
        <v>253.10603500000002</v>
      </c>
      <c r="K8" s="24">
        <f t="shared" si="1"/>
        <v>1.2655301750000001</v>
      </c>
      <c r="L8" s="24">
        <f t="shared" si="1"/>
        <v>2.8013949640287771E-2</v>
      </c>
    </row>
    <row r="9" spans="1:12" ht="23.25">
      <c r="A9" s="25">
        <v>21947</v>
      </c>
      <c r="B9" s="26">
        <v>241120</v>
      </c>
      <c r="C9" s="20">
        <f>'[4]กระดาษ-ต.ค-59-ก.ย-60(3)'!F9</f>
        <v>133.25665499999999</v>
      </c>
      <c r="D9" s="48">
        <f t="shared" si="2"/>
        <v>0.66628327499999995</v>
      </c>
      <c r="E9" s="28">
        <f t="shared" si="3"/>
        <v>1.4748938018815716E-2</v>
      </c>
      <c r="I9" s="23">
        <f t="shared" si="0"/>
        <v>21947</v>
      </c>
      <c r="J9" s="24">
        <f t="shared" si="4"/>
        <v>133.25665499999999</v>
      </c>
      <c r="K9" s="24">
        <f t="shared" si="1"/>
        <v>0.66628327499999995</v>
      </c>
      <c r="L9" s="24">
        <f t="shared" si="1"/>
        <v>1.4748938018815716E-2</v>
      </c>
    </row>
    <row r="10" spans="1:12" ht="23.25">
      <c r="A10" s="25">
        <v>21976</v>
      </c>
      <c r="B10" s="26">
        <v>241152</v>
      </c>
      <c r="C10" s="20">
        <f>'[4]กระดาษ-ต.ค-59-ก.ย-60(3)'!F10</f>
        <v>207.35475000000005</v>
      </c>
      <c r="D10" s="48">
        <f t="shared" si="2"/>
        <v>1.0367737500000003</v>
      </c>
      <c r="E10" s="28">
        <f t="shared" si="3"/>
        <v>2.2950166021029336E-2</v>
      </c>
      <c r="I10" s="23">
        <f t="shared" si="0"/>
        <v>21976</v>
      </c>
      <c r="J10" s="24">
        <f t="shared" si="4"/>
        <v>207.35475000000005</v>
      </c>
      <c r="K10" s="24">
        <f t="shared" si="1"/>
        <v>1.0367737500000003</v>
      </c>
      <c r="L10" s="24">
        <f t="shared" si="1"/>
        <v>2.2950166021029336E-2</v>
      </c>
    </row>
    <row r="11" spans="1:12" ht="23.25">
      <c r="A11" s="25">
        <v>22007</v>
      </c>
      <c r="B11" s="26">
        <v>241180</v>
      </c>
      <c r="C11" s="20">
        <f>'[4]กระดาษ-ต.ค-59-ก.ย-60(3)'!F11</f>
        <v>116.11866000000001</v>
      </c>
      <c r="D11" s="48">
        <f t="shared" si="2"/>
        <v>0.58059329999999998</v>
      </c>
      <c r="E11" s="28">
        <f t="shared" si="3"/>
        <v>1.2852092971776426E-2</v>
      </c>
      <c r="I11" s="23">
        <f t="shared" si="0"/>
        <v>22007</v>
      </c>
      <c r="J11" s="24">
        <f t="shared" si="4"/>
        <v>116.11866000000001</v>
      </c>
      <c r="K11" s="24">
        <f t="shared" si="1"/>
        <v>0.58059329999999998</v>
      </c>
      <c r="L11" s="24">
        <f t="shared" si="1"/>
        <v>1.2852092971776426E-2</v>
      </c>
    </row>
    <row r="12" spans="1:12" ht="23.25">
      <c r="A12" s="25">
        <v>22037</v>
      </c>
      <c r="B12" s="26">
        <v>241213</v>
      </c>
      <c r="C12" s="20">
        <f>'[4]กระดาษ-ต.ค-59-ก.ย-60(3)'!F12</f>
        <v>307.04824900000006</v>
      </c>
      <c r="D12" s="48">
        <f t="shared" si="2"/>
        <v>1.5352412450000004</v>
      </c>
      <c r="E12" s="28">
        <f t="shared" si="3"/>
        <v>3.39843109020476E-2</v>
      </c>
      <c r="I12" s="23">
        <f t="shared" si="0"/>
        <v>22037</v>
      </c>
      <c r="J12" s="24">
        <f t="shared" si="4"/>
        <v>307.04824900000006</v>
      </c>
      <c r="K12" s="24">
        <f t="shared" si="1"/>
        <v>1.5352412450000004</v>
      </c>
      <c r="L12" s="24">
        <f t="shared" si="1"/>
        <v>3.39843109020476E-2</v>
      </c>
    </row>
    <row r="13" spans="1:12" ht="23.25">
      <c r="A13" s="25">
        <v>22068</v>
      </c>
      <c r="B13" s="26">
        <v>241243</v>
      </c>
      <c r="C13" s="29"/>
      <c r="D13" s="48"/>
      <c r="E13" s="28"/>
      <c r="I13" s="23">
        <f t="shared" si="0"/>
        <v>22068</v>
      </c>
      <c r="J13" s="24">
        <f t="shared" si="4"/>
        <v>0</v>
      </c>
      <c r="K13" s="24">
        <f t="shared" si="1"/>
        <v>0</v>
      </c>
      <c r="L13" s="24">
        <f t="shared" si="1"/>
        <v>0</v>
      </c>
    </row>
    <row r="14" spans="1:12" ht="23.25">
      <c r="A14" s="25">
        <v>22098</v>
      </c>
      <c r="B14" s="26">
        <v>241274</v>
      </c>
      <c r="C14" s="29"/>
      <c r="D14" s="48"/>
      <c r="E14" s="28"/>
      <c r="I14" s="23">
        <f t="shared" si="0"/>
        <v>22098</v>
      </c>
      <c r="J14" s="24">
        <f t="shared" si="4"/>
        <v>0</v>
      </c>
      <c r="K14" s="24">
        <f t="shared" si="1"/>
        <v>0</v>
      </c>
      <c r="L14" s="24">
        <f t="shared" si="1"/>
        <v>0</v>
      </c>
    </row>
    <row r="15" spans="1:12" ht="23.25">
      <c r="A15" s="25">
        <v>22129</v>
      </c>
      <c r="B15" s="26">
        <v>241305</v>
      </c>
      <c r="C15" s="29"/>
      <c r="D15" s="48"/>
      <c r="E15" s="28"/>
      <c r="F15" s="49"/>
      <c r="I15" s="23">
        <f t="shared" si="0"/>
        <v>22129</v>
      </c>
      <c r="J15" s="24">
        <f t="shared" si="4"/>
        <v>0</v>
      </c>
      <c r="K15" s="24">
        <f t="shared" si="1"/>
        <v>0</v>
      </c>
      <c r="L15" s="24">
        <f t="shared" si="1"/>
        <v>0</v>
      </c>
    </row>
    <row r="16" spans="1:12" ht="23.25">
      <c r="A16" s="25">
        <v>22160</v>
      </c>
      <c r="B16" s="26">
        <v>241334</v>
      </c>
      <c r="C16" s="29"/>
      <c r="D16" s="48"/>
      <c r="E16" s="28"/>
      <c r="I16" s="23">
        <f t="shared" si="0"/>
        <v>22160</v>
      </c>
      <c r="J16" s="24">
        <f t="shared" si="4"/>
        <v>0</v>
      </c>
      <c r="K16" s="24">
        <f t="shared" si="1"/>
        <v>0</v>
      </c>
      <c r="L16" s="24">
        <f t="shared" si="1"/>
        <v>0</v>
      </c>
    </row>
    <row r="17" spans="1:12" ht="23.25">
      <c r="A17" s="30" t="s">
        <v>11</v>
      </c>
      <c r="B17" s="31"/>
      <c r="C17" s="32">
        <f>SUM(C5:C16)</f>
        <v>1476.7222370000004</v>
      </c>
      <c r="D17" s="50">
        <f>SUM(D5:D16)</f>
        <v>7.3836111850000012</v>
      </c>
      <c r="E17" s="34">
        <f>SUM(E5:E16)</f>
        <v>0.1634446305478694</v>
      </c>
    </row>
    <row r="18" spans="1:12" ht="23.45" customHeight="1">
      <c r="C18" s="35"/>
      <c r="D18" s="36"/>
      <c r="E18" s="37"/>
    </row>
    <row r="19" spans="1:12" ht="23.45" customHeight="1">
      <c r="C19" s="35"/>
      <c r="D19" s="36"/>
      <c r="E19" s="37"/>
      <c r="I19" s="16" t="s">
        <v>7</v>
      </c>
      <c r="J19" s="17" t="s">
        <v>37</v>
      </c>
      <c r="K19" s="38"/>
      <c r="L19" s="38"/>
    </row>
    <row r="20" spans="1:12" ht="23.45" customHeight="1">
      <c r="C20" s="35"/>
      <c r="D20" s="36"/>
      <c r="E20" s="37"/>
      <c r="I20" s="23">
        <f>A5</f>
        <v>21824</v>
      </c>
      <c r="J20" s="39">
        <f>C5</f>
        <v>0</v>
      </c>
      <c r="K20" s="40"/>
      <c r="L20" s="40"/>
    </row>
    <row r="21" spans="1:12" ht="23.45" customHeight="1">
      <c r="C21" s="35"/>
      <c r="D21" s="36"/>
      <c r="E21" s="37"/>
      <c r="I21" s="23">
        <f t="shared" ref="I21:I31" si="5">A6</f>
        <v>21855</v>
      </c>
      <c r="J21" s="39">
        <f t="shared" ref="J21:J31" si="6">C6</f>
        <v>235.36179800000002</v>
      </c>
      <c r="K21" s="40"/>
      <c r="L21" s="40"/>
    </row>
    <row r="22" spans="1:12" ht="23.45" customHeight="1">
      <c r="C22" s="35"/>
      <c r="D22" s="36"/>
      <c r="E22" s="37"/>
      <c r="I22" s="23">
        <f t="shared" si="5"/>
        <v>21885</v>
      </c>
      <c r="J22" s="39">
        <f t="shared" si="6"/>
        <v>224.47609000000003</v>
      </c>
      <c r="K22" s="40"/>
      <c r="L22" s="40"/>
    </row>
    <row r="23" spans="1:12" ht="23.45" customHeight="1">
      <c r="C23" s="35"/>
      <c r="D23" s="36"/>
      <c r="E23" s="37"/>
      <c r="I23" s="23">
        <f t="shared" si="5"/>
        <v>21916</v>
      </c>
      <c r="J23" s="39">
        <f t="shared" si="6"/>
        <v>253.10603500000002</v>
      </c>
      <c r="K23" s="40"/>
      <c r="L23" s="40"/>
    </row>
    <row r="24" spans="1:12" ht="23.45" customHeight="1">
      <c r="C24" s="35"/>
      <c r="D24" s="36"/>
      <c r="E24" s="37"/>
      <c r="I24" s="23">
        <f t="shared" si="5"/>
        <v>21947</v>
      </c>
      <c r="J24" s="39">
        <f t="shared" si="6"/>
        <v>133.25665499999999</v>
      </c>
      <c r="K24" s="40"/>
      <c r="L24" s="40"/>
    </row>
    <row r="25" spans="1:12" ht="23.45" customHeight="1">
      <c r="C25" s="35"/>
      <c r="D25" s="36"/>
      <c r="E25" s="37"/>
      <c r="I25" s="23">
        <f t="shared" si="5"/>
        <v>21976</v>
      </c>
      <c r="J25" s="39">
        <f t="shared" si="6"/>
        <v>207.35475000000005</v>
      </c>
      <c r="K25" s="40"/>
      <c r="L25" s="40"/>
    </row>
    <row r="26" spans="1:12" ht="23.45" customHeight="1">
      <c r="C26" s="35"/>
      <c r="D26" s="36"/>
      <c r="E26" s="37"/>
      <c r="I26" s="23">
        <f t="shared" si="5"/>
        <v>22007</v>
      </c>
      <c r="J26" s="39">
        <f t="shared" si="6"/>
        <v>116.11866000000001</v>
      </c>
      <c r="K26" s="40"/>
      <c r="L26" s="40"/>
    </row>
    <row r="27" spans="1:12" ht="23.45" customHeight="1">
      <c r="C27" s="35"/>
      <c r="D27" s="36"/>
      <c r="E27" s="37"/>
      <c r="I27" s="23">
        <f t="shared" si="5"/>
        <v>22037</v>
      </c>
      <c r="J27" s="39">
        <f t="shared" si="6"/>
        <v>307.04824900000006</v>
      </c>
      <c r="K27" s="40"/>
      <c r="L27" s="40"/>
    </row>
    <row r="28" spans="1:12" ht="23.45" customHeight="1">
      <c r="C28" s="35"/>
      <c r="D28" s="36"/>
      <c r="E28" s="37"/>
      <c r="I28" s="23">
        <f t="shared" si="5"/>
        <v>22068</v>
      </c>
      <c r="J28" s="39">
        <f t="shared" si="6"/>
        <v>0</v>
      </c>
      <c r="K28" s="40"/>
      <c r="L28" s="40"/>
    </row>
    <row r="29" spans="1:12" ht="23.45" customHeight="1">
      <c r="C29" s="35"/>
      <c r="D29" s="36"/>
      <c r="E29" s="37"/>
      <c r="I29" s="23">
        <f t="shared" si="5"/>
        <v>22098</v>
      </c>
      <c r="J29" s="39">
        <f t="shared" si="6"/>
        <v>0</v>
      </c>
      <c r="K29" s="40"/>
      <c r="L29" s="40"/>
    </row>
    <row r="30" spans="1:12" ht="23.45" customHeight="1">
      <c r="C30" s="35"/>
      <c r="D30" s="36"/>
      <c r="E30" s="37"/>
      <c r="I30" s="23">
        <f t="shared" si="5"/>
        <v>22129</v>
      </c>
      <c r="J30" s="39">
        <f t="shared" si="6"/>
        <v>0</v>
      </c>
      <c r="K30" s="40"/>
      <c r="L30" s="40"/>
    </row>
    <row r="31" spans="1:12" ht="23.45" customHeight="1">
      <c r="C31" s="35"/>
      <c r="D31" s="36"/>
      <c r="E31" s="37"/>
      <c r="I31" s="23">
        <f t="shared" si="5"/>
        <v>22160</v>
      </c>
      <c r="J31" s="39">
        <f t="shared" si="6"/>
        <v>0</v>
      </c>
      <c r="K31" s="40"/>
      <c r="L31" s="40"/>
    </row>
    <row r="32" spans="1:12" ht="23.45" customHeight="1">
      <c r="C32" s="35"/>
      <c r="D32" s="36"/>
      <c r="E32" s="37"/>
      <c r="I32" s="41"/>
      <c r="J32" s="42"/>
      <c r="K32" s="40"/>
      <c r="L32" s="40"/>
    </row>
    <row r="33" spans="9:10" ht="23.45" customHeight="1">
      <c r="I33" s="16" t="s">
        <v>7</v>
      </c>
      <c r="J33" s="17" t="s">
        <v>40</v>
      </c>
    </row>
    <row r="34" spans="9:10" ht="23.45" customHeight="1">
      <c r="I34" s="23">
        <f>A5</f>
        <v>21824</v>
      </c>
      <c r="J34" s="39">
        <f>D5</f>
        <v>0</v>
      </c>
    </row>
    <row r="35" spans="9:10" ht="23.45" customHeight="1">
      <c r="I35" s="23">
        <f t="shared" ref="I35:I45" si="7">A6</f>
        <v>21855</v>
      </c>
      <c r="J35" s="39">
        <f t="shared" ref="J35:J45" si="8">D6</f>
        <v>1.1768089900000001</v>
      </c>
    </row>
    <row r="36" spans="9:10" ht="23.45" customHeight="1">
      <c r="I36" s="23">
        <f t="shared" si="7"/>
        <v>21885</v>
      </c>
      <c r="J36" s="39">
        <f t="shared" si="8"/>
        <v>1.1223804500000001</v>
      </c>
    </row>
    <row r="37" spans="9:10" ht="23.45" customHeight="1">
      <c r="I37" s="23">
        <f t="shared" si="7"/>
        <v>21916</v>
      </c>
      <c r="J37" s="39">
        <f t="shared" si="8"/>
        <v>1.2655301750000001</v>
      </c>
    </row>
    <row r="38" spans="9:10" ht="23.45" customHeight="1">
      <c r="I38" s="23">
        <f t="shared" si="7"/>
        <v>21947</v>
      </c>
      <c r="J38" s="39">
        <f t="shared" si="8"/>
        <v>0.66628327499999995</v>
      </c>
    </row>
    <row r="39" spans="9:10" ht="23.45" customHeight="1">
      <c r="I39" s="23">
        <f t="shared" si="7"/>
        <v>21976</v>
      </c>
      <c r="J39" s="39">
        <f t="shared" si="8"/>
        <v>1.0367737500000003</v>
      </c>
    </row>
    <row r="40" spans="9:10" ht="23.45" customHeight="1">
      <c r="I40" s="23">
        <f t="shared" si="7"/>
        <v>22007</v>
      </c>
      <c r="J40" s="39">
        <f t="shared" si="8"/>
        <v>0.58059329999999998</v>
      </c>
    </row>
    <row r="41" spans="9:10" ht="23.45" customHeight="1">
      <c r="I41" s="23">
        <f t="shared" si="7"/>
        <v>22037</v>
      </c>
      <c r="J41" s="39">
        <f t="shared" si="8"/>
        <v>1.5352412450000004</v>
      </c>
    </row>
    <row r="42" spans="9:10" ht="23.45" customHeight="1">
      <c r="I42" s="23">
        <f t="shared" si="7"/>
        <v>22068</v>
      </c>
      <c r="J42" s="39">
        <f t="shared" si="8"/>
        <v>0</v>
      </c>
    </row>
    <row r="43" spans="9:10" ht="23.45" customHeight="1">
      <c r="I43" s="23">
        <f t="shared" si="7"/>
        <v>22098</v>
      </c>
      <c r="J43" s="39">
        <f t="shared" si="8"/>
        <v>0</v>
      </c>
    </row>
    <row r="44" spans="9:10" ht="23.45" customHeight="1">
      <c r="I44" s="23">
        <f t="shared" si="7"/>
        <v>22129</v>
      </c>
      <c r="J44" s="39">
        <f t="shared" si="8"/>
        <v>0</v>
      </c>
    </row>
    <row r="45" spans="9:10" ht="23.45" customHeight="1">
      <c r="I45" s="23">
        <f t="shared" si="7"/>
        <v>22160</v>
      </c>
      <c r="J45" s="39">
        <f t="shared" si="8"/>
        <v>0</v>
      </c>
    </row>
    <row r="46" spans="9:10" ht="23.45" customHeight="1"/>
    <row r="47" spans="9:10" ht="23.45" customHeight="1"/>
    <row r="48" spans="9:10" ht="23.45" customHeight="1"/>
    <row r="49" spans="1:10" ht="23.45" customHeight="1">
      <c r="I49" s="16" t="s">
        <v>7</v>
      </c>
      <c r="J49" s="17" t="s">
        <v>41</v>
      </c>
    </row>
    <row r="50" spans="1:10" ht="23.45" customHeight="1">
      <c r="I50" s="23">
        <v>21824</v>
      </c>
      <c r="J50" s="39">
        <f>E5</f>
        <v>0</v>
      </c>
    </row>
    <row r="51" spans="1:10" ht="23.45" customHeight="1">
      <c r="I51" s="23">
        <v>21855</v>
      </c>
      <c r="J51" s="39">
        <f t="shared" ref="J51:J61" si="9">E6</f>
        <v>2.6050005312672941E-2</v>
      </c>
    </row>
    <row r="52" spans="1:10" ht="23.45" customHeight="1">
      <c r="I52" s="23">
        <v>21885</v>
      </c>
      <c r="J52" s="39">
        <f t="shared" si="9"/>
        <v>2.4845167681239625E-2</v>
      </c>
    </row>
    <row r="53" spans="1:10" ht="23.45" customHeight="1">
      <c r="I53" s="23">
        <v>21916</v>
      </c>
      <c r="J53" s="39">
        <f t="shared" si="9"/>
        <v>2.8013949640287771E-2</v>
      </c>
    </row>
    <row r="54" spans="1:10" ht="23.45" customHeight="1">
      <c r="I54" s="23">
        <v>21947</v>
      </c>
      <c r="J54" s="39">
        <f t="shared" si="9"/>
        <v>1.4748938018815716E-2</v>
      </c>
    </row>
    <row r="55" spans="1:10" ht="23.45" customHeight="1">
      <c r="I55" s="23">
        <v>21976</v>
      </c>
      <c r="J55" s="39">
        <f t="shared" si="9"/>
        <v>2.2950166021029336E-2</v>
      </c>
    </row>
    <row r="56" spans="1:10" ht="23.45" customHeight="1">
      <c r="I56" s="23">
        <v>22007</v>
      </c>
      <c r="J56" s="39">
        <f t="shared" si="9"/>
        <v>1.2852092971776426E-2</v>
      </c>
    </row>
    <row r="57" spans="1:10" ht="23.45" customHeight="1">
      <c r="I57" s="23">
        <v>22037</v>
      </c>
      <c r="J57" s="39">
        <f t="shared" si="9"/>
        <v>3.39843109020476E-2</v>
      </c>
    </row>
    <row r="58" spans="1:10" ht="23.45" customHeight="1">
      <c r="I58" s="23">
        <v>22068</v>
      </c>
      <c r="J58" s="39">
        <f t="shared" si="9"/>
        <v>0</v>
      </c>
    </row>
    <row r="59" spans="1:10" ht="23.45" customHeight="1">
      <c r="I59" s="23">
        <v>22098</v>
      </c>
      <c r="J59" s="39">
        <f t="shared" si="9"/>
        <v>0</v>
      </c>
    </row>
    <row r="60" spans="1:10" ht="23.45" customHeight="1">
      <c r="I60" s="23">
        <v>22129</v>
      </c>
      <c r="J60" s="39">
        <f t="shared" si="9"/>
        <v>0</v>
      </c>
    </row>
    <row r="61" spans="1:10" ht="23.45" customHeight="1">
      <c r="I61" s="23">
        <v>22160</v>
      </c>
      <c r="J61" s="39">
        <f t="shared" si="9"/>
        <v>0</v>
      </c>
    </row>
    <row r="62" spans="1:10" ht="23.45" customHeight="1"/>
    <row r="63" spans="1:10" ht="23.45" customHeight="1"/>
    <row r="64" spans="1:10" ht="23.45" customHeight="1">
      <c r="A64" s="1" t="s">
        <v>33</v>
      </c>
      <c r="B64" s="1"/>
      <c r="C64" s="2"/>
      <c r="D64" s="3"/>
      <c r="E64" s="4"/>
    </row>
    <row r="65" spans="1:12" ht="23.45" customHeight="1">
      <c r="A65" s="6" t="s">
        <v>42</v>
      </c>
      <c r="B65" s="7"/>
      <c r="C65" s="8"/>
      <c r="D65" s="9"/>
      <c r="E65" s="10"/>
    </row>
    <row r="67" spans="1:12" s="15" customFormat="1" ht="46.5">
      <c r="A67" s="11" t="s">
        <v>2</v>
      </c>
      <c r="B67" s="11" t="s">
        <v>3</v>
      </c>
      <c r="C67" s="12" t="s">
        <v>4</v>
      </c>
      <c r="D67" s="46" t="s">
        <v>35</v>
      </c>
      <c r="E67" s="14" t="s">
        <v>36</v>
      </c>
      <c r="I67" s="16" t="s">
        <v>7</v>
      </c>
      <c r="J67" s="17" t="s">
        <v>43</v>
      </c>
      <c r="K67" s="17" t="s">
        <v>38</v>
      </c>
      <c r="L67" s="17" t="s">
        <v>39</v>
      </c>
    </row>
    <row r="68" spans="1:12" ht="23.25">
      <c r="A68" s="18">
        <v>21824</v>
      </c>
      <c r="B68" s="19">
        <v>241000</v>
      </c>
      <c r="C68" s="20">
        <f>'[4]กระดาษ-ต.ค-59-ก.ย-60(3)'!F35</f>
        <v>0</v>
      </c>
      <c r="D68" s="47">
        <f>C68/400</f>
        <v>0</v>
      </c>
      <c r="E68" s="22">
        <f>C68/9035</f>
        <v>0</v>
      </c>
      <c r="I68" s="23">
        <f t="shared" ref="I68:I79" si="10">A68</f>
        <v>21824</v>
      </c>
      <c r="J68" s="24">
        <f t="shared" ref="J68:L79" si="11">C68</f>
        <v>0</v>
      </c>
      <c r="K68" s="24">
        <f t="shared" si="11"/>
        <v>0</v>
      </c>
      <c r="L68" s="24">
        <f t="shared" si="11"/>
        <v>0</v>
      </c>
    </row>
    <row r="69" spans="1:12" ht="23.25">
      <c r="A69" s="25">
        <v>21855</v>
      </c>
      <c r="B69" s="26">
        <v>241030</v>
      </c>
      <c r="C69" s="20">
        <f>'[4]กระดาษ-ต.ค-59-ก.ย-60(3)'!F36</f>
        <v>235.36179800000002</v>
      </c>
      <c r="D69" s="48">
        <f>C69/400</f>
        <v>0.58840449500000003</v>
      </c>
      <c r="E69" s="28">
        <f t="shared" ref="E69:E75" si="12">C69/9035</f>
        <v>2.6050005312672941E-2</v>
      </c>
      <c r="I69" s="23">
        <f t="shared" si="10"/>
        <v>21855</v>
      </c>
      <c r="J69" s="24">
        <f t="shared" si="11"/>
        <v>235.36179800000002</v>
      </c>
      <c r="K69" s="24">
        <f t="shared" si="11"/>
        <v>0.58840449500000003</v>
      </c>
      <c r="L69" s="24">
        <f t="shared" si="11"/>
        <v>2.6050005312672941E-2</v>
      </c>
    </row>
    <row r="70" spans="1:12" ht="23.25">
      <c r="A70" s="25">
        <v>21885</v>
      </c>
      <c r="B70" s="26">
        <v>241061</v>
      </c>
      <c r="C70" s="20">
        <f>'[4]กระดาษ-ต.ค-59-ก.ย-60(3)'!F37</f>
        <v>224.47609000000003</v>
      </c>
      <c r="D70" s="48">
        <f t="shared" ref="D70:D75" si="13">C70/400</f>
        <v>0.56119022500000004</v>
      </c>
      <c r="E70" s="28">
        <f t="shared" si="12"/>
        <v>2.4845167681239625E-2</v>
      </c>
      <c r="I70" s="23">
        <f t="shared" si="10"/>
        <v>21885</v>
      </c>
      <c r="J70" s="24">
        <f t="shared" si="11"/>
        <v>224.47609000000003</v>
      </c>
      <c r="K70" s="24">
        <f t="shared" si="11"/>
        <v>0.56119022500000004</v>
      </c>
      <c r="L70" s="24">
        <f t="shared" si="11"/>
        <v>2.4845167681239625E-2</v>
      </c>
    </row>
    <row r="71" spans="1:12" ht="23.25">
      <c r="A71" s="25">
        <v>21916</v>
      </c>
      <c r="B71" s="26">
        <v>241092</v>
      </c>
      <c r="C71" s="20">
        <f>'[4]กระดาษ-ต.ค-59-ก.ย-60(3)'!F38</f>
        <v>253.10603500000002</v>
      </c>
      <c r="D71" s="48">
        <f t="shared" si="13"/>
        <v>0.63276508750000005</v>
      </c>
      <c r="E71" s="28">
        <f t="shared" si="12"/>
        <v>2.8013949640287771E-2</v>
      </c>
      <c r="I71" s="23">
        <f t="shared" si="10"/>
        <v>21916</v>
      </c>
      <c r="J71" s="24">
        <f t="shared" si="11"/>
        <v>253.10603500000002</v>
      </c>
      <c r="K71" s="24">
        <f t="shared" si="11"/>
        <v>0.63276508750000005</v>
      </c>
      <c r="L71" s="24">
        <f t="shared" si="11"/>
        <v>2.8013949640287771E-2</v>
      </c>
    </row>
    <row r="72" spans="1:12" ht="23.25">
      <c r="A72" s="25">
        <v>21947</v>
      </c>
      <c r="B72" s="26">
        <v>241120</v>
      </c>
      <c r="C72" s="20">
        <f>'[4]กระดาษ-ต.ค-59-ก.ย-60(3)'!F39</f>
        <v>133.25665499999999</v>
      </c>
      <c r="D72" s="48">
        <f t="shared" si="13"/>
        <v>0.33314163749999998</v>
      </c>
      <c r="E72" s="28">
        <f t="shared" si="12"/>
        <v>1.4748938018815716E-2</v>
      </c>
      <c r="I72" s="23">
        <f t="shared" si="10"/>
        <v>21947</v>
      </c>
      <c r="J72" s="24">
        <f t="shared" si="11"/>
        <v>133.25665499999999</v>
      </c>
      <c r="K72" s="24">
        <f t="shared" si="11"/>
        <v>0.33314163749999998</v>
      </c>
      <c r="L72" s="24">
        <f t="shared" si="11"/>
        <v>1.4748938018815716E-2</v>
      </c>
    </row>
    <row r="73" spans="1:12" ht="23.25">
      <c r="A73" s="25">
        <v>21976</v>
      </c>
      <c r="B73" s="26">
        <v>241152</v>
      </c>
      <c r="C73" s="20">
        <f>'[4]กระดาษ-ต.ค-59-ก.ย-60(3)'!F40</f>
        <v>207.35475000000005</v>
      </c>
      <c r="D73" s="48">
        <f t="shared" si="13"/>
        <v>0.51838687500000014</v>
      </c>
      <c r="E73" s="28">
        <f t="shared" si="12"/>
        <v>2.2950166021029336E-2</v>
      </c>
      <c r="I73" s="23">
        <f t="shared" si="10"/>
        <v>21976</v>
      </c>
      <c r="J73" s="24">
        <f t="shared" si="11"/>
        <v>207.35475000000005</v>
      </c>
      <c r="K73" s="24">
        <f t="shared" si="11"/>
        <v>0.51838687500000014</v>
      </c>
      <c r="L73" s="24">
        <f t="shared" si="11"/>
        <v>2.2950166021029336E-2</v>
      </c>
    </row>
    <row r="74" spans="1:12" ht="23.25">
      <c r="A74" s="25">
        <v>22007</v>
      </c>
      <c r="B74" s="26">
        <v>241180</v>
      </c>
      <c r="C74" s="20">
        <f>'[4]กระดาษ-ต.ค-59-ก.ย-60(3)'!F41</f>
        <v>116.11866000000001</v>
      </c>
      <c r="D74" s="48">
        <f t="shared" si="13"/>
        <v>0.29029664999999999</v>
      </c>
      <c r="E74" s="28">
        <f t="shared" si="12"/>
        <v>1.2852092971776426E-2</v>
      </c>
      <c r="I74" s="23">
        <f t="shared" si="10"/>
        <v>22007</v>
      </c>
      <c r="J74" s="24">
        <f t="shared" si="11"/>
        <v>116.11866000000001</v>
      </c>
      <c r="K74" s="24">
        <f t="shared" si="11"/>
        <v>0.29029664999999999</v>
      </c>
      <c r="L74" s="24">
        <f t="shared" si="11"/>
        <v>1.2852092971776426E-2</v>
      </c>
    </row>
    <row r="75" spans="1:12" ht="23.25">
      <c r="A75" s="25">
        <v>22037</v>
      </c>
      <c r="B75" s="26">
        <v>241213</v>
      </c>
      <c r="C75" s="20">
        <f>'[4]กระดาษ-ต.ค-59-ก.ย-60(3)'!F42</f>
        <v>307.04824900000006</v>
      </c>
      <c r="D75" s="48">
        <f t="shared" si="13"/>
        <v>0.76762062250000018</v>
      </c>
      <c r="E75" s="28">
        <f t="shared" si="12"/>
        <v>3.39843109020476E-2</v>
      </c>
      <c r="I75" s="23">
        <f t="shared" si="10"/>
        <v>22037</v>
      </c>
      <c r="J75" s="24">
        <f t="shared" si="11"/>
        <v>307.04824900000006</v>
      </c>
      <c r="K75" s="24">
        <f t="shared" si="11"/>
        <v>0.76762062250000018</v>
      </c>
      <c r="L75" s="24">
        <f t="shared" si="11"/>
        <v>3.39843109020476E-2</v>
      </c>
    </row>
    <row r="76" spans="1:12" ht="23.25">
      <c r="A76" s="25">
        <v>22068</v>
      </c>
      <c r="B76" s="26">
        <v>241243</v>
      </c>
      <c r="C76" s="29"/>
      <c r="D76" s="48"/>
      <c r="E76" s="28"/>
      <c r="I76" s="23">
        <f t="shared" si="10"/>
        <v>22068</v>
      </c>
      <c r="J76" s="24">
        <f t="shared" si="11"/>
        <v>0</v>
      </c>
      <c r="K76" s="24">
        <f t="shared" si="11"/>
        <v>0</v>
      </c>
      <c r="L76" s="24">
        <f t="shared" si="11"/>
        <v>0</v>
      </c>
    </row>
    <row r="77" spans="1:12" ht="23.25">
      <c r="A77" s="25">
        <v>22098</v>
      </c>
      <c r="B77" s="26">
        <v>241274</v>
      </c>
      <c r="C77" s="29"/>
      <c r="D77" s="48"/>
      <c r="E77" s="28"/>
      <c r="I77" s="23">
        <f t="shared" si="10"/>
        <v>22098</v>
      </c>
      <c r="J77" s="24">
        <f t="shared" si="11"/>
        <v>0</v>
      </c>
      <c r="K77" s="24">
        <f t="shared" si="11"/>
        <v>0</v>
      </c>
      <c r="L77" s="24">
        <f t="shared" si="11"/>
        <v>0</v>
      </c>
    </row>
    <row r="78" spans="1:12" ht="23.25">
      <c r="A78" s="25">
        <v>22129</v>
      </c>
      <c r="B78" s="26">
        <v>241305</v>
      </c>
      <c r="C78" s="29"/>
      <c r="D78" s="48"/>
      <c r="E78" s="28"/>
      <c r="I78" s="23">
        <f t="shared" si="10"/>
        <v>22129</v>
      </c>
      <c r="J78" s="24">
        <f t="shared" si="11"/>
        <v>0</v>
      </c>
      <c r="K78" s="24">
        <f t="shared" si="11"/>
        <v>0</v>
      </c>
      <c r="L78" s="24">
        <f t="shared" si="11"/>
        <v>0</v>
      </c>
    </row>
    <row r="79" spans="1:12" ht="23.25">
      <c r="A79" s="25">
        <v>22160</v>
      </c>
      <c r="B79" s="26">
        <v>241334</v>
      </c>
      <c r="C79" s="29"/>
      <c r="D79" s="48"/>
      <c r="E79" s="28"/>
      <c r="I79" s="23">
        <f t="shared" si="10"/>
        <v>22160</v>
      </c>
      <c r="J79" s="24">
        <f t="shared" si="11"/>
        <v>0</v>
      </c>
      <c r="K79" s="24">
        <f t="shared" si="11"/>
        <v>0</v>
      </c>
      <c r="L79" s="24">
        <f t="shared" si="11"/>
        <v>0</v>
      </c>
    </row>
    <row r="80" spans="1:12" ht="23.25">
      <c r="A80" s="30" t="s">
        <v>11</v>
      </c>
      <c r="B80" s="31"/>
      <c r="C80" s="32">
        <f>SUM(C68:C79)</f>
        <v>1476.7222370000004</v>
      </c>
      <c r="D80" s="50">
        <f>SUM(D68:D79)</f>
        <v>3.6918055925000006</v>
      </c>
      <c r="E80" s="34">
        <f>SUM(E68:E79)</f>
        <v>0.1634446305478694</v>
      </c>
    </row>
    <row r="81" spans="3:12" ht="23.45" customHeight="1">
      <c r="C81" s="35"/>
      <c r="D81" s="36"/>
      <c r="E81" s="37"/>
    </row>
    <row r="82" spans="3:12" ht="23.45" customHeight="1">
      <c r="C82" s="35"/>
      <c r="D82" s="36"/>
      <c r="E82" s="37"/>
      <c r="I82" s="16" t="s">
        <v>7</v>
      </c>
      <c r="J82" s="17" t="s">
        <v>43</v>
      </c>
      <c r="K82" s="38"/>
      <c r="L82" s="38"/>
    </row>
    <row r="83" spans="3:12" ht="23.45" customHeight="1">
      <c r="C83" s="35"/>
      <c r="D83" s="36"/>
      <c r="E83" s="37"/>
      <c r="I83" s="23">
        <f>A68</f>
        <v>21824</v>
      </c>
      <c r="J83" s="39">
        <f>C68</f>
        <v>0</v>
      </c>
      <c r="K83" s="40"/>
      <c r="L83" s="40"/>
    </row>
    <row r="84" spans="3:12" ht="23.45" customHeight="1">
      <c r="C84" s="35"/>
      <c r="D84" s="36"/>
      <c r="E84" s="37"/>
      <c r="I84" s="23">
        <f t="shared" ref="I84:I94" si="14">A69</f>
        <v>21855</v>
      </c>
      <c r="J84" s="39">
        <f t="shared" ref="J84:J94" si="15">C69</f>
        <v>235.36179800000002</v>
      </c>
      <c r="K84" s="40"/>
      <c r="L84" s="40"/>
    </row>
    <row r="85" spans="3:12" ht="23.45" customHeight="1">
      <c r="C85" s="35"/>
      <c r="D85" s="36"/>
      <c r="E85" s="37"/>
      <c r="I85" s="23">
        <f t="shared" si="14"/>
        <v>21885</v>
      </c>
      <c r="J85" s="39">
        <f t="shared" si="15"/>
        <v>224.47609000000003</v>
      </c>
      <c r="K85" s="40"/>
      <c r="L85" s="40"/>
    </row>
    <row r="86" spans="3:12" ht="23.45" customHeight="1">
      <c r="C86" s="35"/>
      <c r="D86" s="36"/>
      <c r="E86" s="37"/>
      <c r="I86" s="23">
        <f t="shared" si="14"/>
        <v>21916</v>
      </c>
      <c r="J86" s="39">
        <f t="shared" si="15"/>
        <v>253.10603500000002</v>
      </c>
      <c r="K86" s="40"/>
      <c r="L86" s="40"/>
    </row>
    <row r="87" spans="3:12" ht="23.45" customHeight="1">
      <c r="C87" s="35"/>
      <c r="D87" s="36"/>
      <c r="E87" s="37"/>
      <c r="I87" s="23">
        <f t="shared" si="14"/>
        <v>21947</v>
      </c>
      <c r="J87" s="39">
        <f t="shared" si="15"/>
        <v>133.25665499999999</v>
      </c>
      <c r="K87" s="40"/>
      <c r="L87" s="40"/>
    </row>
    <row r="88" spans="3:12" ht="23.45" customHeight="1">
      <c r="C88" s="35"/>
      <c r="D88" s="36"/>
      <c r="E88" s="37"/>
      <c r="I88" s="23">
        <f t="shared" si="14"/>
        <v>21976</v>
      </c>
      <c r="J88" s="39">
        <f t="shared" si="15"/>
        <v>207.35475000000005</v>
      </c>
      <c r="K88" s="40"/>
      <c r="L88" s="40"/>
    </row>
    <row r="89" spans="3:12" ht="23.45" customHeight="1">
      <c r="C89" s="35"/>
      <c r="D89" s="36"/>
      <c r="E89" s="37"/>
      <c r="I89" s="23">
        <f t="shared" si="14"/>
        <v>22007</v>
      </c>
      <c r="J89" s="39">
        <f t="shared" si="15"/>
        <v>116.11866000000001</v>
      </c>
      <c r="K89" s="40"/>
      <c r="L89" s="40"/>
    </row>
    <row r="90" spans="3:12" ht="23.45" customHeight="1">
      <c r="C90" s="35"/>
      <c r="D90" s="36"/>
      <c r="E90" s="37"/>
      <c r="I90" s="23">
        <f t="shared" si="14"/>
        <v>22037</v>
      </c>
      <c r="J90" s="39">
        <f t="shared" si="15"/>
        <v>307.04824900000006</v>
      </c>
      <c r="K90" s="40"/>
      <c r="L90" s="40"/>
    </row>
    <row r="91" spans="3:12" ht="23.45" customHeight="1">
      <c r="C91" s="35"/>
      <c r="D91" s="36"/>
      <c r="E91" s="37"/>
      <c r="I91" s="23">
        <f t="shared" si="14"/>
        <v>22068</v>
      </c>
      <c r="J91" s="39">
        <f t="shared" si="15"/>
        <v>0</v>
      </c>
      <c r="K91" s="40"/>
      <c r="L91" s="40"/>
    </row>
    <row r="92" spans="3:12" ht="23.45" customHeight="1">
      <c r="C92" s="35"/>
      <c r="D92" s="36"/>
      <c r="E92" s="37"/>
      <c r="I92" s="23">
        <f t="shared" si="14"/>
        <v>22098</v>
      </c>
      <c r="J92" s="39">
        <f t="shared" si="15"/>
        <v>0</v>
      </c>
      <c r="K92" s="40"/>
      <c r="L92" s="40"/>
    </row>
    <row r="93" spans="3:12" ht="23.45" customHeight="1">
      <c r="C93" s="35"/>
      <c r="D93" s="36"/>
      <c r="E93" s="37"/>
      <c r="I93" s="23">
        <f t="shared" si="14"/>
        <v>22129</v>
      </c>
      <c r="J93" s="39">
        <f t="shared" si="15"/>
        <v>0</v>
      </c>
      <c r="K93" s="40"/>
      <c r="L93" s="40"/>
    </row>
    <row r="94" spans="3:12" ht="23.45" customHeight="1">
      <c r="C94" s="35"/>
      <c r="D94" s="36"/>
      <c r="E94" s="37"/>
      <c r="I94" s="23">
        <f t="shared" si="14"/>
        <v>22160</v>
      </c>
      <c r="J94" s="39">
        <f t="shared" si="15"/>
        <v>0</v>
      </c>
      <c r="K94" s="40"/>
      <c r="L94" s="40"/>
    </row>
    <row r="95" spans="3:12" ht="23.45" customHeight="1">
      <c r="C95" s="35"/>
      <c r="D95" s="36"/>
      <c r="E95" s="37"/>
      <c r="I95" s="41"/>
      <c r="J95" s="42"/>
      <c r="K95" s="40"/>
      <c r="L95" s="40"/>
    </row>
    <row r="96" spans="3:12" ht="23.45" customHeight="1">
      <c r="I96" s="16" t="s">
        <v>7</v>
      </c>
      <c r="J96" s="17" t="s">
        <v>44</v>
      </c>
    </row>
    <row r="97" spans="9:10" ht="23.45" customHeight="1">
      <c r="I97" s="23">
        <f>A68</f>
        <v>21824</v>
      </c>
      <c r="J97" s="39">
        <f>D68</f>
        <v>0</v>
      </c>
    </row>
    <row r="98" spans="9:10" ht="23.45" customHeight="1">
      <c r="I98" s="23">
        <f t="shared" ref="I98:I108" si="16">A69</f>
        <v>21855</v>
      </c>
      <c r="J98" s="39">
        <f t="shared" ref="J98:J108" si="17">D69</f>
        <v>0.58840449500000003</v>
      </c>
    </row>
    <row r="99" spans="9:10" ht="23.45" customHeight="1">
      <c r="I99" s="23">
        <f t="shared" si="16"/>
        <v>21885</v>
      </c>
      <c r="J99" s="39">
        <f t="shared" si="17"/>
        <v>0.56119022500000004</v>
      </c>
    </row>
    <row r="100" spans="9:10" ht="23.45" customHeight="1">
      <c r="I100" s="23">
        <f t="shared" si="16"/>
        <v>21916</v>
      </c>
      <c r="J100" s="39">
        <f t="shared" si="17"/>
        <v>0.63276508750000005</v>
      </c>
    </row>
    <row r="101" spans="9:10" ht="23.45" customHeight="1">
      <c r="I101" s="23">
        <f t="shared" si="16"/>
        <v>21947</v>
      </c>
      <c r="J101" s="39">
        <f t="shared" si="17"/>
        <v>0.33314163749999998</v>
      </c>
    </row>
    <row r="102" spans="9:10" ht="23.45" customHeight="1">
      <c r="I102" s="23">
        <f t="shared" si="16"/>
        <v>21976</v>
      </c>
      <c r="J102" s="39">
        <f t="shared" si="17"/>
        <v>0.51838687500000014</v>
      </c>
    </row>
    <row r="103" spans="9:10" ht="23.45" customHeight="1">
      <c r="I103" s="23">
        <f t="shared" si="16"/>
        <v>22007</v>
      </c>
      <c r="J103" s="39">
        <f t="shared" si="17"/>
        <v>0.29029664999999999</v>
      </c>
    </row>
    <row r="104" spans="9:10" ht="23.45" customHeight="1">
      <c r="I104" s="23">
        <f t="shared" si="16"/>
        <v>22037</v>
      </c>
      <c r="J104" s="39">
        <f t="shared" si="17"/>
        <v>0.76762062250000018</v>
      </c>
    </row>
    <row r="105" spans="9:10" ht="23.45" customHeight="1">
      <c r="I105" s="23">
        <f t="shared" si="16"/>
        <v>22068</v>
      </c>
      <c r="J105" s="39">
        <f t="shared" si="17"/>
        <v>0</v>
      </c>
    </row>
    <row r="106" spans="9:10" ht="23.45" customHeight="1">
      <c r="I106" s="23">
        <f t="shared" si="16"/>
        <v>22098</v>
      </c>
      <c r="J106" s="39">
        <f t="shared" si="17"/>
        <v>0</v>
      </c>
    </row>
    <row r="107" spans="9:10" ht="23.45" customHeight="1">
      <c r="I107" s="23">
        <f t="shared" si="16"/>
        <v>22129</v>
      </c>
      <c r="J107" s="39">
        <f t="shared" si="17"/>
        <v>0</v>
      </c>
    </row>
    <row r="108" spans="9:10" ht="23.45" customHeight="1">
      <c r="I108" s="23">
        <f t="shared" si="16"/>
        <v>22160</v>
      </c>
      <c r="J108" s="39">
        <f t="shared" si="17"/>
        <v>0</v>
      </c>
    </row>
    <row r="109" spans="9:10" ht="23.45" customHeight="1"/>
    <row r="110" spans="9:10" ht="23.45" customHeight="1"/>
    <row r="111" spans="9:10" ht="23.45" customHeight="1"/>
    <row r="112" spans="9:10" ht="23.45" customHeight="1">
      <c r="I112" s="16" t="s">
        <v>7</v>
      </c>
      <c r="J112" s="17" t="s">
        <v>45</v>
      </c>
    </row>
    <row r="113" spans="9:10" ht="23.45" customHeight="1">
      <c r="I113" s="23">
        <v>21824</v>
      </c>
      <c r="J113" s="39">
        <f>E68</f>
        <v>0</v>
      </c>
    </row>
    <row r="114" spans="9:10" ht="23.45" customHeight="1">
      <c r="I114" s="23">
        <v>21855</v>
      </c>
      <c r="J114" s="39">
        <f t="shared" ref="J114:J124" si="18">E69</f>
        <v>2.6050005312672941E-2</v>
      </c>
    </row>
    <row r="115" spans="9:10" ht="23.45" customHeight="1">
      <c r="I115" s="23">
        <v>21885</v>
      </c>
      <c r="J115" s="39">
        <f t="shared" si="18"/>
        <v>2.4845167681239625E-2</v>
      </c>
    </row>
    <row r="116" spans="9:10" ht="23.45" customHeight="1">
      <c r="I116" s="23">
        <v>21916</v>
      </c>
      <c r="J116" s="39">
        <f t="shared" si="18"/>
        <v>2.8013949640287771E-2</v>
      </c>
    </row>
    <row r="117" spans="9:10" ht="23.45" customHeight="1">
      <c r="I117" s="23">
        <v>21947</v>
      </c>
      <c r="J117" s="39">
        <f t="shared" si="18"/>
        <v>1.4748938018815716E-2</v>
      </c>
    </row>
    <row r="118" spans="9:10" ht="23.45" customHeight="1">
      <c r="I118" s="23">
        <v>21976</v>
      </c>
      <c r="J118" s="39">
        <f t="shared" si="18"/>
        <v>2.2950166021029336E-2</v>
      </c>
    </row>
    <row r="119" spans="9:10" ht="23.45" customHeight="1">
      <c r="I119" s="23">
        <v>22007</v>
      </c>
      <c r="J119" s="39">
        <f t="shared" si="18"/>
        <v>1.2852092971776426E-2</v>
      </c>
    </row>
    <row r="120" spans="9:10" ht="23.45" customHeight="1">
      <c r="I120" s="23">
        <v>22037</v>
      </c>
      <c r="J120" s="39">
        <f t="shared" si="18"/>
        <v>3.39843109020476E-2</v>
      </c>
    </row>
    <row r="121" spans="9:10" ht="23.45" customHeight="1">
      <c r="I121" s="23">
        <v>22068</v>
      </c>
      <c r="J121" s="39">
        <f t="shared" si="18"/>
        <v>0</v>
      </c>
    </row>
    <row r="122" spans="9:10" ht="23.45" customHeight="1">
      <c r="I122" s="23">
        <v>22098</v>
      </c>
      <c r="J122" s="39">
        <f t="shared" si="18"/>
        <v>0</v>
      </c>
    </row>
    <row r="123" spans="9:10" ht="23.45" customHeight="1">
      <c r="I123" s="23">
        <v>22129</v>
      </c>
      <c r="J123" s="39">
        <f t="shared" si="18"/>
        <v>0</v>
      </c>
    </row>
    <row r="124" spans="9:10" ht="23.45" customHeight="1">
      <c r="I124" s="23">
        <v>22160</v>
      </c>
      <c r="J124" s="39">
        <f t="shared" si="18"/>
        <v>0</v>
      </c>
    </row>
    <row r="125" spans="9:10" ht="23.45" customHeight="1"/>
    <row r="126" spans="9:10" ht="23.45" customHeight="1"/>
  </sheetData>
  <pageMargins left="0.55118110236220474" right="0.55118110236220474" top="0.98425196850393704" bottom="0.98425196850393704" header="0.51181102362204722" footer="0.51181102362204722"/>
  <pageSetup paperSize="9" scale="97" orientation="portrait" horizontalDpi="4294967293" verticalDpi="12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B2:E11"/>
  <sheetViews>
    <sheetView tabSelected="1" workbookViewId="0">
      <selection activeCell="B3" sqref="B3"/>
    </sheetView>
  </sheetViews>
  <sheetFormatPr defaultRowHeight="26.25"/>
  <cols>
    <col min="1" max="1" width="8.875" style="54"/>
    <col min="2" max="5" width="20.75" style="54" customWidth="1"/>
    <col min="6" max="257" width="8.875" style="54"/>
    <col min="258" max="261" width="20.75" style="54" customWidth="1"/>
    <col min="262" max="513" width="8.875" style="54"/>
    <col min="514" max="517" width="20.75" style="54" customWidth="1"/>
    <col min="518" max="769" width="8.875" style="54"/>
    <col min="770" max="773" width="20.75" style="54" customWidth="1"/>
    <col min="774" max="1025" width="8.875" style="54"/>
    <col min="1026" max="1029" width="20.75" style="54" customWidth="1"/>
    <col min="1030" max="1281" width="8.875" style="54"/>
    <col min="1282" max="1285" width="20.75" style="54" customWidth="1"/>
    <col min="1286" max="1537" width="8.875" style="54"/>
    <col min="1538" max="1541" width="20.75" style="54" customWidth="1"/>
    <col min="1542" max="1793" width="8.875" style="54"/>
    <col min="1794" max="1797" width="20.75" style="54" customWidth="1"/>
    <col min="1798" max="2049" width="8.875" style="54"/>
    <col min="2050" max="2053" width="20.75" style="54" customWidth="1"/>
    <col min="2054" max="2305" width="8.875" style="54"/>
    <col min="2306" max="2309" width="20.75" style="54" customWidth="1"/>
    <col min="2310" max="2561" width="8.875" style="54"/>
    <col min="2562" max="2565" width="20.75" style="54" customWidth="1"/>
    <col min="2566" max="2817" width="8.875" style="54"/>
    <col min="2818" max="2821" width="20.75" style="54" customWidth="1"/>
    <col min="2822" max="3073" width="8.875" style="54"/>
    <col min="3074" max="3077" width="20.75" style="54" customWidth="1"/>
    <col min="3078" max="3329" width="8.875" style="54"/>
    <col min="3330" max="3333" width="20.75" style="54" customWidth="1"/>
    <col min="3334" max="3585" width="8.875" style="54"/>
    <col min="3586" max="3589" width="20.75" style="54" customWidth="1"/>
    <col min="3590" max="3841" width="8.875" style="54"/>
    <col min="3842" max="3845" width="20.75" style="54" customWidth="1"/>
    <col min="3846" max="4097" width="8.875" style="54"/>
    <col min="4098" max="4101" width="20.75" style="54" customWidth="1"/>
    <col min="4102" max="4353" width="8.875" style="54"/>
    <col min="4354" max="4357" width="20.75" style="54" customWidth="1"/>
    <col min="4358" max="4609" width="8.875" style="54"/>
    <col min="4610" max="4613" width="20.75" style="54" customWidth="1"/>
    <col min="4614" max="4865" width="8.875" style="54"/>
    <col min="4866" max="4869" width="20.75" style="54" customWidth="1"/>
    <col min="4870" max="5121" width="8.875" style="54"/>
    <col min="5122" max="5125" width="20.75" style="54" customWidth="1"/>
    <col min="5126" max="5377" width="8.875" style="54"/>
    <col min="5378" max="5381" width="20.75" style="54" customWidth="1"/>
    <col min="5382" max="5633" width="8.875" style="54"/>
    <col min="5634" max="5637" width="20.75" style="54" customWidth="1"/>
    <col min="5638" max="5889" width="8.875" style="54"/>
    <col min="5890" max="5893" width="20.75" style="54" customWidth="1"/>
    <col min="5894" max="6145" width="8.875" style="54"/>
    <col min="6146" max="6149" width="20.75" style="54" customWidth="1"/>
    <col min="6150" max="6401" width="8.875" style="54"/>
    <col min="6402" max="6405" width="20.75" style="54" customWidth="1"/>
    <col min="6406" max="6657" width="8.875" style="54"/>
    <col min="6658" max="6661" width="20.75" style="54" customWidth="1"/>
    <col min="6662" max="6913" width="8.875" style="54"/>
    <col min="6914" max="6917" width="20.75" style="54" customWidth="1"/>
    <col min="6918" max="7169" width="8.875" style="54"/>
    <col min="7170" max="7173" width="20.75" style="54" customWidth="1"/>
    <col min="7174" max="7425" width="8.875" style="54"/>
    <col min="7426" max="7429" width="20.75" style="54" customWidth="1"/>
    <col min="7430" max="7681" width="8.875" style="54"/>
    <col min="7682" max="7685" width="20.75" style="54" customWidth="1"/>
    <col min="7686" max="7937" width="8.875" style="54"/>
    <col min="7938" max="7941" width="20.75" style="54" customWidth="1"/>
    <col min="7942" max="8193" width="8.875" style="54"/>
    <col min="8194" max="8197" width="20.75" style="54" customWidth="1"/>
    <col min="8198" max="8449" width="8.875" style="54"/>
    <col min="8450" max="8453" width="20.75" style="54" customWidth="1"/>
    <col min="8454" max="8705" width="8.875" style="54"/>
    <col min="8706" max="8709" width="20.75" style="54" customWidth="1"/>
    <col min="8710" max="8961" width="8.875" style="54"/>
    <col min="8962" max="8965" width="20.75" style="54" customWidth="1"/>
    <col min="8966" max="9217" width="8.875" style="54"/>
    <col min="9218" max="9221" width="20.75" style="54" customWidth="1"/>
    <col min="9222" max="9473" width="8.875" style="54"/>
    <col min="9474" max="9477" width="20.75" style="54" customWidth="1"/>
    <col min="9478" max="9729" width="8.875" style="54"/>
    <col min="9730" max="9733" width="20.75" style="54" customWidth="1"/>
    <col min="9734" max="9985" width="8.875" style="54"/>
    <col min="9986" max="9989" width="20.75" style="54" customWidth="1"/>
    <col min="9990" max="10241" width="8.875" style="54"/>
    <col min="10242" max="10245" width="20.75" style="54" customWidth="1"/>
    <col min="10246" max="10497" width="8.875" style="54"/>
    <col min="10498" max="10501" width="20.75" style="54" customWidth="1"/>
    <col min="10502" max="10753" width="8.875" style="54"/>
    <col min="10754" max="10757" width="20.75" style="54" customWidth="1"/>
    <col min="10758" max="11009" width="8.875" style="54"/>
    <col min="11010" max="11013" width="20.75" style="54" customWidth="1"/>
    <col min="11014" max="11265" width="8.875" style="54"/>
    <col min="11266" max="11269" width="20.75" style="54" customWidth="1"/>
    <col min="11270" max="11521" width="8.875" style="54"/>
    <col min="11522" max="11525" width="20.75" style="54" customWidth="1"/>
    <col min="11526" max="11777" width="8.875" style="54"/>
    <col min="11778" max="11781" width="20.75" style="54" customWidth="1"/>
    <col min="11782" max="12033" width="8.875" style="54"/>
    <col min="12034" max="12037" width="20.75" style="54" customWidth="1"/>
    <col min="12038" max="12289" width="8.875" style="54"/>
    <col min="12290" max="12293" width="20.75" style="54" customWidth="1"/>
    <col min="12294" max="12545" width="8.875" style="54"/>
    <col min="12546" max="12549" width="20.75" style="54" customWidth="1"/>
    <col min="12550" max="12801" width="8.875" style="54"/>
    <col min="12802" max="12805" width="20.75" style="54" customWidth="1"/>
    <col min="12806" max="13057" width="8.875" style="54"/>
    <col min="13058" max="13061" width="20.75" style="54" customWidth="1"/>
    <col min="13062" max="13313" width="8.875" style="54"/>
    <col min="13314" max="13317" width="20.75" style="54" customWidth="1"/>
    <col min="13318" max="13569" width="8.875" style="54"/>
    <col min="13570" max="13573" width="20.75" style="54" customWidth="1"/>
    <col min="13574" max="13825" width="8.875" style="54"/>
    <col min="13826" max="13829" width="20.75" style="54" customWidth="1"/>
    <col min="13830" max="14081" width="8.875" style="54"/>
    <col min="14082" max="14085" width="20.75" style="54" customWidth="1"/>
    <col min="14086" max="14337" width="8.875" style="54"/>
    <col min="14338" max="14341" width="20.75" style="54" customWidth="1"/>
    <col min="14342" max="14593" width="8.875" style="54"/>
    <col min="14594" max="14597" width="20.75" style="54" customWidth="1"/>
    <col min="14598" max="14849" width="8.875" style="54"/>
    <col min="14850" max="14853" width="20.75" style="54" customWidth="1"/>
    <col min="14854" max="15105" width="8.875" style="54"/>
    <col min="15106" max="15109" width="20.75" style="54" customWidth="1"/>
    <col min="15110" max="15361" width="8.875" style="54"/>
    <col min="15362" max="15365" width="20.75" style="54" customWidth="1"/>
    <col min="15366" max="15617" width="8.875" style="54"/>
    <col min="15618" max="15621" width="20.75" style="54" customWidth="1"/>
    <col min="15622" max="15873" width="8.875" style="54"/>
    <col min="15874" max="15877" width="20.75" style="54" customWidth="1"/>
    <col min="15878" max="16129" width="8.875" style="54"/>
    <col min="16130" max="16133" width="20.75" style="54" customWidth="1"/>
    <col min="16134" max="16384" width="8.875" style="54"/>
  </cols>
  <sheetData>
    <row r="2" spans="2:5" ht="51">
      <c r="B2" s="52" t="s">
        <v>70</v>
      </c>
      <c r="C2" s="53"/>
      <c r="D2" s="53"/>
      <c r="E2" s="53"/>
    </row>
    <row r="3" spans="2:5" ht="51.75">
      <c r="B3" s="53" t="s">
        <v>47</v>
      </c>
      <c r="C3" s="55"/>
      <c r="D3" s="55"/>
      <c r="E3" s="55"/>
    </row>
    <row r="4" spans="2:5" ht="70.900000000000006" customHeight="1">
      <c r="B4" s="56" t="s">
        <v>48</v>
      </c>
      <c r="C4" s="57" t="s">
        <v>49</v>
      </c>
      <c r="D4" s="58" t="s">
        <v>50</v>
      </c>
      <c r="E4" s="58" t="s">
        <v>51</v>
      </c>
    </row>
    <row r="5" spans="2:5">
      <c r="B5" s="59" t="s">
        <v>52</v>
      </c>
      <c r="C5" s="60" t="s">
        <v>53</v>
      </c>
      <c r="D5" s="61">
        <f>'[3]ปริมาณการปลดปล่อย GHGs (kgCO2) '!$D$5</f>
        <v>1.4332505</v>
      </c>
      <c r="E5" s="61">
        <f>'[3]ปริมาณการปลดปล่อย GHGs (kgCO2) '!$E$5</f>
        <v>3.1726629773104593E-2</v>
      </c>
    </row>
    <row r="6" spans="2:5">
      <c r="B6" s="59" t="s">
        <v>54</v>
      </c>
      <c r="C6" s="60" t="s">
        <v>55</v>
      </c>
      <c r="D6" s="61">
        <f>'[1]ปริมาณการปลดปล่อย GHGs (kgCO2) '!$D$5</f>
        <v>87.603505080000019</v>
      </c>
      <c r="E6" s="61">
        <f>'[1]ปริมาณการปลดปล่อย GHGs (kgCO2) '!$E$5</f>
        <v>1.9392032115107916</v>
      </c>
    </row>
    <row r="7" spans="2:5">
      <c r="B7" s="62" t="s">
        <v>56</v>
      </c>
      <c r="C7" s="60" t="s">
        <v>57</v>
      </c>
      <c r="D7" s="61">
        <f>'[4]ปริมาณการปลดปล่อย GHGs (kgCO2) '!$D$5</f>
        <v>0</v>
      </c>
      <c r="E7" s="61">
        <f>'[4]ปริมาณการปลดปล่อย GHGs (kgCO2) '!$E$5</f>
        <v>0</v>
      </c>
    </row>
    <row r="8" spans="2:5">
      <c r="B8" s="62" t="s">
        <v>58</v>
      </c>
      <c r="C8" s="60" t="s">
        <v>57</v>
      </c>
      <c r="D8" s="61">
        <f>'[4]ปริมาณการปลดปล่อย GHGs (kgCO2) '!$D$68</f>
        <v>0</v>
      </c>
      <c r="E8" s="61">
        <f>'[4]ปริมาณการปลดปล่อย GHGs (kgCO2) '!$E$68</f>
        <v>0</v>
      </c>
    </row>
    <row r="9" spans="2:5">
      <c r="B9" s="59" t="s">
        <v>13</v>
      </c>
      <c r="C9" s="60" t="s">
        <v>59</v>
      </c>
      <c r="D9" s="61">
        <f>'[2]ปริมาณการปลดปล่อย GHGs (kgCO2) '!$D$5</f>
        <v>6.019662565</v>
      </c>
      <c r="E9" s="61">
        <f>'[2]ปริมาณการปลดปล่อย GHGs (kgCO2) '!$E$5</f>
        <v>0.13325207670171554</v>
      </c>
    </row>
    <row r="10" spans="2:5">
      <c r="B10" s="63" t="s">
        <v>21</v>
      </c>
      <c r="C10" s="64" t="s">
        <v>59</v>
      </c>
      <c r="D10" s="65">
        <f>'[2]ปริมาณการปลดปล่อย GHGs (kgCO2) '!$D$68</f>
        <v>0.40010499999999999</v>
      </c>
      <c r="E10" s="65">
        <f>'[2]ปริมาณการปลดปล่อย GHGs (kgCO2) '!$E$68</f>
        <v>8.8567791920309905E-3</v>
      </c>
    </row>
    <row r="11" spans="2:5">
      <c r="B11" s="66" t="s">
        <v>60</v>
      </c>
      <c r="C11" s="67" t="s">
        <v>61</v>
      </c>
      <c r="D11" s="68">
        <f>SUM(D5:D10)</f>
        <v>95.45652314500002</v>
      </c>
      <c r="E11" s="68">
        <f>SUM(E5:E10)</f>
        <v>2.1130386971776427</v>
      </c>
    </row>
  </sheetData>
  <pageMargins left="0.31496062992125984" right="0.31496062992125984" top="0.74803149606299213" bottom="0.74803149606299213" header="0.31496062992125984" footer="0.31496062992125984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B2:E11"/>
  <sheetViews>
    <sheetView workbookViewId="0">
      <selection activeCell="H12" sqref="H12"/>
    </sheetView>
  </sheetViews>
  <sheetFormatPr defaultRowHeight="26.25"/>
  <cols>
    <col min="1" max="1" width="8.875" style="54"/>
    <col min="2" max="5" width="20.75" style="54" customWidth="1"/>
    <col min="6" max="257" width="8.875" style="54"/>
    <col min="258" max="261" width="20.75" style="54" customWidth="1"/>
    <col min="262" max="513" width="8.875" style="54"/>
    <col min="514" max="517" width="20.75" style="54" customWidth="1"/>
    <col min="518" max="769" width="8.875" style="54"/>
    <col min="770" max="773" width="20.75" style="54" customWidth="1"/>
    <col min="774" max="1025" width="8.875" style="54"/>
    <col min="1026" max="1029" width="20.75" style="54" customWidth="1"/>
    <col min="1030" max="1281" width="8.875" style="54"/>
    <col min="1282" max="1285" width="20.75" style="54" customWidth="1"/>
    <col min="1286" max="1537" width="8.875" style="54"/>
    <col min="1538" max="1541" width="20.75" style="54" customWidth="1"/>
    <col min="1542" max="1793" width="8.875" style="54"/>
    <col min="1794" max="1797" width="20.75" style="54" customWidth="1"/>
    <col min="1798" max="2049" width="8.875" style="54"/>
    <col min="2050" max="2053" width="20.75" style="54" customWidth="1"/>
    <col min="2054" max="2305" width="8.875" style="54"/>
    <col min="2306" max="2309" width="20.75" style="54" customWidth="1"/>
    <col min="2310" max="2561" width="8.875" style="54"/>
    <col min="2562" max="2565" width="20.75" style="54" customWidth="1"/>
    <col min="2566" max="2817" width="8.875" style="54"/>
    <col min="2818" max="2821" width="20.75" style="54" customWidth="1"/>
    <col min="2822" max="3073" width="8.875" style="54"/>
    <col min="3074" max="3077" width="20.75" style="54" customWidth="1"/>
    <col min="3078" max="3329" width="8.875" style="54"/>
    <col min="3330" max="3333" width="20.75" style="54" customWidth="1"/>
    <col min="3334" max="3585" width="8.875" style="54"/>
    <col min="3586" max="3589" width="20.75" style="54" customWidth="1"/>
    <col min="3590" max="3841" width="8.875" style="54"/>
    <col min="3842" max="3845" width="20.75" style="54" customWidth="1"/>
    <col min="3846" max="4097" width="8.875" style="54"/>
    <col min="4098" max="4101" width="20.75" style="54" customWidth="1"/>
    <col min="4102" max="4353" width="8.875" style="54"/>
    <col min="4354" max="4357" width="20.75" style="54" customWidth="1"/>
    <col min="4358" max="4609" width="8.875" style="54"/>
    <col min="4610" max="4613" width="20.75" style="54" customWidth="1"/>
    <col min="4614" max="4865" width="8.875" style="54"/>
    <col min="4866" max="4869" width="20.75" style="54" customWidth="1"/>
    <col min="4870" max="5121" width="8.875" style="54"/>
    <col min="5122" max="5125" width="20.75" style="54" customWidth="1"/>
    <col min="5126" max="5377" width="8.875" style="54"/>
    <col min="5378" max="5381" width="20.75" style="54" customWidth="1"/>
    <col min="5382" max="5633" width="8.875" style="54"/>
    <col min="5634" max="5637" width="20.75" style="54" customWidth="1"/>
    <col min="5638" max="5889" width="8.875" style="54"/>
    <col min="5890" max="5893" width="20.75" style="54" customWidth="1"/>
    <col min="5894" max="6145" width="8.875" style="54"/>
    <col min="6146" max="6149" width="20.75" style="54" customWidth="1"/>
    <col min="6150" max="6401" width="8.875" style="54"/>
    <col min="6402" max="6405" width="20.75" style="54" customWidth="1"/>
    <col min="6406" max="6657" width="8.875" style="54"/>
    <col min="6658" max="6661" width="20.75" style="54" customWidth="1"/>
    <col min="6662" max="6913" width="8.875" style="54"/>
    <col min="6914" max="6917" width="20.75" style="54" customWidth="1"/>
    <col min="6918" max="7169" width="8.875" style="54"/>
    <col min="7170" max="7173" width="20.75" style="54" customWidth="1"/>
    <col min="7174" max="7425" width="8.875" style="54"/>
    <col min="7426" max="7429" width="20.75" style="54" customWidth="1"/>
    <col min="7430" max="7681" width="8.875" style="54"/>
    <col min="7682" max="7685" width="20.75" style="54" customWidth="1"/>
    <col min="7686" max="7937" width="8.875" style="54"/>
    <col min="7938" max="7941" width="20.75" style="54" customWidth="1"/>
    <col min="7942" max="8193" width="8.875" style="54"/>
    <col min="8194" max="8197" width="20.75" style="54" customWidth="1"/>
    <col min="8198" max="8449" width="8.875" style="54"/>
    <col min="8450" max="8453" width="20.75" style="54" customWidth="1"/>
    <col min="8454" max="8705" width="8.875" style="54"/>
    <col min="8706" max="8709" width="20.75" style="54" customWidth="1"/>
    <col min="8710" max="8961" width="8.875" style="54"/>
    <col min="8962" max="8965" width="20.75" style="54" customWidth="1"/>
    <col min="8966" max="9217" width="8.875" style="54"/>
    <col min="9218" max="9221" width="20.75" style="54" customWidth="1"/>
    <col min="9222" max="9473" width="8.875" style="54"/>
    <col min="9474" max="9477" width="20.75" style="54" customWidth="1"/>
    <col min="9478" max="9729" width="8.875" style="54"/>
    <col min="9730" max="9733" width="20.75" style="54" customWidth="1"/>
    <col min="9734" max="9985" width="8.875" style="54"/>
    <col min="9986" max="9989" width="20.75" style="54" customWidth="1"/>
    <col min="9990" max="10241" width="8.875" style="54"/>
    <col min="10242" max="10245" width="20.75" style="54" customWidth="1"/>
    <col min="10246" max="10497" width="8.875" style="54"/>
    <col min="10498" max="10501" width="20.75" style="54" customWidth="1"/>
    <col min="10502" max="10753" width="8.875" style="54"/>
    <col min="10754" max="10757" width="20.75" style="54" customWidth="1"/>
    <col min="10758" max="11009" width="8.875" style="54"/>
    <col min="11010" max="11013" width="20.75" style="54" customWidth="1"/>
    <col min="11014" max="11265" width="8.875" style="54"/>
    <col min="11266" max="11269" width="20.75" style="54" customWidth="1"/>
    <col min="11270" max="11521" width="8.875" style="54"/>
    <col min="11522" max="11525" width="20.75" style="54" customWidth="1"/>
    <col min="11526" max="11777" width="8.875" style="54"/>
    <col min="11778" max="11781" width="20.75" style="54" customWidth="1"/>
    <col min="11782" max="12033" width="8.875" style="54"/>
    <col min="12034" max="12037" width="20.75" style="54" customWidth="1"/>
    <col min="12038" max="12289" width="8.875" style="54"/>
    <col min="12290" max="12293" width="20.75" style="54" customWidth="1"/>
    <col min="12294" max="12545" width="8.875" style="54"/>
    <col min="12546" max="12549" width="20.75" style="54" customWidth="1"/>
    <col min="12550" max="12801" width="8.875" style="54"/>
    <col min="12802" max="12805" width="20.75" style="54" customWidth="1"/>
    <col min="12806" max="13057" width="8.875" style="54"/>
    <col min="13058" max="13061" width="20.75" style="54" customWidth="1"/>
    <col min="13062" max="13313" width="8.875" style="54"/>
    <col min="13314" max="13317" width="20.75" style="54" customWidth="1"/>
    <col min="13318" max="13569" width="8.875" style="54"/>
    <col min="13570" max="13573" width="20.75" style="54" customWidth="1"/>
    <col min="13574" max="13825" width="8.875" style="54"/>
    <col min="13826" max="13829" width="20.75" style="54" customWidth="1"/>
    <col min="13830" max="14081" width="8.875" style="54"/>
    <col min="14082" max="14085" width="20.75" style="54" customWidth="1"/>
    <col min="14086" max="14337" width="8.875" style="54"/>
    <col min="14338" max="14341" width="20.75" style="54" customWidth="1"/>
    <col min="14342" max="14593" width="8.875" style="54"/>
    <col min="14594" max="14597" width="20.75" style="54" customWidth="1"/>
    <col min="14598" max="14849" width="8.875" style="54"/>
    <col min="14850" max="14853" width="20.75" style="54" customWidth="1"/>
    <col min="14854" max="15105" width="8.875" style="54"/>
    <col min="15106" max="15109" width="20.75" style="54" customWidth="1"/>
    <col min="15110" max="15361" width="8.875" style="54"/>
    <col min="15362" max="15365" width="20.75" style="54" customWidth="1"/>
    <col min="15366" max="15617" width="8.875" style="54"/>
    <col min="15618" max="15621" width="20.75" style="54" customWidth="1"/>
    <col min="15622" max="15873" width="8.875" style="54"/>
    <col min="15874" max="15877" width="20.75" style="54" customWidth="1"/>
    <col min="15878" max="16129" width="8.875" style="54"/>
    <col min="16130" max="16133" width="20.75" style="54" customWidth="1"/>
    <col min="16134" max="16384" width="8.875" style="54"/>
  </cols>
  <sheetData>
    <row r="2" spans="2:5" ht="51">
      <c r="B2" s="52" t="s">
        <v>46</v>
      </c>
      <c r="C2" s="53"/>
      <c r="D2" s="53"/>
      <c r="E2" s="53"/>
    </row>
    <row r="3" spans="2:5" ht="51.75">
      <c r="B3" s="53" t="s">
        <v>62</v>
      </c>
      <c r="C3" s="55"/>
      <c r="D3" s="55"/>
      <c r="E3" s="55"/>
    </row>
    <row r="4" spans="2:5" ht="70.900000000000006" customHeight="1">
      <c r="B4" s="56" t="s">
        <v>48</v>
      </c>
      <c r="C4" s="57" t="s">
        <v>49</v>
      </c>
      <c r="D4" s="58" t="s">
        <v>50</v>
      </c>
      <c r="E4" s="58" t="s">
        <v>51</v>
      </c>
    </row>
    <row r="5" spans="2:5">
      <c r="B5" s="59" t="s">
        <v>52</v>
      </c>
      <c r="C5" s="60" t="s">
        <v>53</v>
      </c>
      <c r="D5" s="61">
        <f>'[3]ปริมาณการปลดปล่อย GHGs (kgCO2) '!$D$6</f>
        <v>1.2923905000000002</v>
      </c>
      <c r="E5" s="61">
        <f>'[3]ปริมาณการปลดปล่อย GHGs (kgCO2) '!$E$6</f>
        <v>2.8608533480907587E-2</v>
      </c>
    </row>
    <row r="6" spans="2:5">
      <c r="B6" s="59" t="s">
        <v>54</v>
      </c>
      <c r="C6" s="60" t="s">
        <v>55</v>
      </c>
      <c r="D6" s="61">
        <f>'[1]ปริมาณการปลดปล่อย GHGs (kgCO2) '!$D$6</f>
        <v>83.058434550000001</v>
      </c>
      <c r="E6" s="61">
        <f>'[1]ปริมาณการปลดปล่อย GHGs (kgCO2) '!$E$6</f>
        <v>1.8385929064748201</v>
      </c>
    </row>
    <row r="7" spans="2:5">
      <c r="B7" s="62" t="s">
        <v>56</v>
      </c>
      <c r="C7" s="60" t="s">
        <v>57</v>
      </c>
      <c r="D7" s="61">
        <f>'[4]ปริมาณการปลดปล่อย GHGs (kgCO2) '!$D$6</f>
        <v>1.1768089900000001</v>
      </c>
      <c r="E7" s="61">
        <f>'[4]ปริมาณการปลดปล่อย GHGs (kgCO2) '!$E$6</f>
        <v>2.6050005312672941E-2</v>
      </c>
    </row>
    <row r="8" spans="2:5">
      <c r="B8" s="62" t="s">
        <v>58</v>
      </c>
      <c r="C8" s="60" t="s">
        <v>57</v>
      </c>
      <c r="D8" s="61">
        <f>'[4]ปริมาณการปลดปล่อย GHGs (kgCO2) '!$D$69</f>
        <v>0.58840449500000003</v>
      </c>
      <c r="E8" s="61">
        <f>'[4]ปริมาณการปลดปล่อย GHGs (kgCO2) '!$E$69</f>
        <v>2.6050005312672941E-2</v>
      </c>
    </row>
    <row r="9" spans="2:5">
      <c r="B9" s="59" t="s">
        <v>13</v>
      </c>
      <c r="C9" s="60" t="s">
        <v>59</v>
      </c>
      <c r="D9" s="61">
        <f>'[2]ปริมาณการปลดปล่อย GHGs (kgCO2) '!$D$6</f>
        <v>6.0923121270000005</v>
      </c>
      <c r="E9" s="61">
        <f>'[2]ปริมาณการปลดปล่อย GHGs (kgCO2) '!$E$6</f>
        <v>0.13486025737686774</v>
      </c>
    </row>
    <row r="10" spans="2:5">
      <c r="B10" s="63" t="s">
        <v>21</v>
      </c>
      <c r="C10" s="64" t="s">
        <v>59</v>
      </c>
      <c r="D10" s="65">
        <f>'[2]ปริมาณการปลดปล่อย GHGs (kgCO2) '!$D$69</f>
        <v>0.25791500000000001</v>
      </c>
      <c r="E10" s="65">
        <f>'[2]ปริมาณการปลดปล่อย GHGs (kgCO2) '!$E$69</f>
        <v>5.7092418372993907E-3</v>
      </c>
    </row>
    <row r="11" spans="2:5">
      <c r="B11" s="66" t="s">
        <v>60</v>
      </c>
      <c r="C11" s="67" t="s">
        <v>61</v>
      </c>
      <c r="D11" s="68">
        <f>SUM(D5:D10)</f>
        <v>92.466265661999998</v>
      </c>
      <c r="E11" s="68">
        <f>SUM(E5:E10)</f>
        <v>2.0598709497952408</v>
      </c>
    </row>
  </sheetData>
  <pageMargins left="0.31496062992125984" right="0.31496062992125984" top="0.74803149606299213" bottom="0.74803149606299213" header="0.31496062992125984" footer="0.31496062992125984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B2:E11"/>
  <sheetViews>
    <sheetView workbookViewId="0">
      <selection activeCell="H12" sqref="H12"/>
    </sheetView>
  </sheetViews>
  <sheetFormatPr defaultRowHeight="26.25"/>
  <cols>
    <col min="1" max="1" width="8.875" style="54"/>
    <col min="2" max="5" width="20.75" style="54" customWidth="1"/>
    <col min="6" max="257" width="8.875" style="54"/>
    <col min="258" max="261" width="20.75" style="54" customWidth="1"/>
    <col min="262" max="513" width="8.875" style="54"/>
    <col min="514" max="517" width="20.75" style="54" customWidth="1"/>
    <col min="518" max="769" width="8.875" style="54"/>
    <col min="770" max="773" width="20.75" style="54" customWidth="1"/>
    <col min="774" max="1025" width="8.875" style="54"/>
    <col min="1026" max="1029" width="20.75" style="54" customWidth="1"/>
    <col min="1030" max="1281" width="8.875" style="54"/>
    <col min="1282" max="1285" width="20.75" style="54" customWidth="1"/>
    <col min="1286" max="1537" width="8.875" style="54"/>
    <col min="1538" max="1541" width="20.75" style="54" customWidth="1"/>
    <col min="1542" max="1793" width="8.875" style="54"/>
    <col min="1794" max="1797" width="20.75" style="54" customWidth="1"/>
    <col min="1798" max="2049" width="8.875" style="54"/>
    <col min="2050" max="2053" width="20.75" style="54" customWidth="1"/>
    <col min="2054" max="2305" width="8.875" style="54"/>
    <col min="2306" max="2309" width="20.75" style="54" customWidth="1"/>
    <col min="2310" max="2561" width="8.875" style="54"/>
    <col min="2562" max="2565" width="20.75" style="54" customWidth="1"/>
    <col min="2566" max="2817" width="8.875" style="54"/>
    <col min="2818" max="2821" width="20.75" style="54" customWidth="1"/>
    <col min="2822" max="3073" width="8.875" style="54"/>
    <col min="3074" max="3077" width="20.75" style="54" customWidth="1"/>
    <col min="3078" max="3329" width="8.875" style="54"/>
    <col min="3330" max="3333" width="20.75" style="54" customWidth="1"/>
    <col min="3334" max="3585" width="8.875" style="54"/>
    <col min="3586" max="3589" width="20.75" style="54" customWidth="1"/>
    <col min="3590" max="3841" width="8.875" style="54"/>
    <col min="3842" max="3845" width="20.75" style="54" customWidth="1"/>
    <col min="3846" max="4097" width="8.875" style="54"/>
    <col min="4098" max="4101" width="20.75" style="54" customWidth="1"/>
    <col min="4102" max="4353" width="8.875" style="54"/>
    <col min="4354" max="4357" width="20.75" style="54" customWidth="1"/>
    <col min="4358" max="4609" width="8.875" style="54"/>
    <col min="4610" max="4613" width="20.75" style="54" customWidth="1"/>
    <col min="4614" max="4865" width="8.875" style="54"/>
    <col min="4866" max="4869" width="20.75" style="54" customWidth="1"/>
    <col min="4870" max="5121" width="8.875" style="54"/>
    <col min="5122" max="5125" width="20.75" style="54" customWidth="1"/>
    <col min="5126" max="5377" width="8.875" style="54"/>
    <col min="5378" max="5381" width="20.75" style="54" customWidth="1"/>
    <col min="5382" max="5633" width="8.875" style="54"/>
    <col min="5634" max="5637" width="20.75" style="54" customWidth="1"/>
    <col min="5638" max="5889" width="8.875" style="54"/>
    <col min="5890" max="5893" width="20.75" style="54" customWidth="1"/>
    <col min="5894" max="6145" width="8.875" style="54"/>
    <col min="6146" max="6149" width="20.75" style="54" customWidth="1"/>
    <col min="6150" max="6401" width="8.875" style="54"/>
    <col min="6402" max="6405" width="20.75" style="54" customWidth="1"/>
    <col min="6406" max="6657" width="8.875" style="54"/>
    <col min="6658" max="6661" width="20.75" style="54" customWidth="1"/>
    <col min="6662" max="6913" width="8.875" style="54"/>
    <col min="6914" max="6917" width="20.75" style="54" customWidth="1"/>
    <col min="6918" max="7169" width="8.875" style="54"/>
    <col min="7170" max="7173" width="20.75" style="54" customWidth="1"/>
    <col min="7174" max="7425" width="8.875" style="54"/>
    <col min="7426" max="7429" width="20.75" style="54" customWidth="1"/>
    <col min="7430" max="7681" width="8.875" style="54"/>
    <col min="7682" max="7685" width="20.75" style="54" customWidth="1"/>
    <col min="7686" max="7937" width="8.875" style="54"/>
    <col min="7938" max="7941" width="20.75" style="54" customWidth="1"/>
    <col min="7942" max="8193" width="8.875" style="54"/>
    <col min="8194" max="8197" width="20.75" style="54" customWidth="1"/>
    <col min="8198" max="8449" width="8.875" style="54"/>
    <col min="8450" max="8453" width="20.75" style="54" customWidth="1"/>
    <col min="8454" max="8705" width="8.875" style="54"/>
    <col min="8706" max="8709" width="20.75" style="54" customWidth="1"/>
    <col min="8710" max="8961" width="8.875" style="54"/>
    <col min="8962" max="8965" width="20.75" style="54" customWidth="1"/>
    <col min="8966" max="9217" width="8.875" style="54"/>
    <col min="9218" max="9221" width="20.75" style="54" customWidth="1"/>
    <col min="9222" max="9473" width="8.875" style="54"/>
    <col min="9474" max="9477" width="20.75" style="54" customWidth="1"/>
    <col min="9478" max="9729" width="8.875" style="54"/>
    <col min="9730" max="9733" width="20.75" style="54" customWidth="1"/>
    <col min="9734" max="9985" width="8.875" style="54"/>
    <col min="9986" max="9989" width="20.75" style="54" customWidth="1"/>
    <col min="9990" max="10241" width="8.875" style="54"/>
    <col min="10242" max="10245" width="20.75" style="54" customWidth="1"/>
    <col min="10246" max="10497" width="8.875" style="54"/>
    <col min="10498" max="10501" width="20.75" style="54" customWidth="1"/>
    <col min="10502" max="10753" width="8.875" style="54"/>
    <col min="10754" max="10757" width="20.75" style="54" customWidth="1"/>
    <col min="10758" max="11009" width="8.875" style="54"/>
    <col min="11010" max="11013" width="20.75" style="54" customWidth="1"/>
    <col min="11014" max="11265" width="8.875" style="54"/>
    <col min="11266" max="11269" width="20.75" style="54" customWidth="1"/>
    <col min="11270" max="11521" width="8.875" style="54"/>
    <col min="11522" max="11525" width="20.75" style="54" customWidth="1"/>
    <col min="11526" max="11777" width="8.875" style="54"/>
    <col min="11778" max="11781" width="20.75" style="54" customWidth="1"/>
    <col min="11782" max="12033" width="8.875" style="54"/>
    <col min="12034" max="12037" width="20.75" style="54" customWidth="1"/>
    <col min="12038" max="12289" width="8.875" style="54"/>
    <col min="12290" max="12293" width="20.75" style="54" customWidth="1"/>
    <col min="12294" max="12545" width="8.875" style="54"/>
    <col min="12546" max="12549" width="20.75" style="54" customWidth="1"/>
    <col min="12550" max="12801" width="8.875" style="54"/>
    <col min="12802" max="12805" width="20.75" style="54" customWidth="1"/>
    <col min="12806" max="13057" width="8.875" style="54"/>
    <col min="13058" max="13061" width="20.75" style="54" customWidth="1"/>
    <col min="13062" max="13313" width="8.875" style="54"/>
    <col min="13314" max="13317" width="20.75" style="54" customWidth="1"/>
    <col min="13318" max="13569" width="8.875" style="54"/>
    <col min="13570" max="13573" width="20.75" style="54" customWidth="1"/>
    <col min="13574" max="13825" width="8.875" style="54"/>
    <col min="13826" max="13829" width="20.75" style="54" customWidth="1"/>
    <col min="13830" max="14081" width="8.875" style="54"/>
    <col min="14082" max="14085" width="20.75" style="54" customWidth="1"/>
    <col min="14086" max="14337" width="8.875" style="54"/>
    <col min="14338" max="14341" width="20.75" style="54" customWidth="1"/>
    <col min="14342" max="14593" width="8.875" style="54"/>
    <col min="14594" max="14597" width="20.75" style="54" customWidth="1"/>
    <col min="14598" max="14849" width="8.875" style="54"/>
    <col min="14850" max="14853" width="20.75" style="54" customWidth="1"/>
    <col min="14854" max="15105" width="8.875" style="54"/>
    <col min="15106" max="15109" width="20.75" style="54" customWidth="1"/>
    <col min="15110" max="15361" width="8.875" style="54"/>
    <col min="15362" max="15365" width="20.75" style="54" customWidth="1"/>
    <col min="15366" max="15617" width="8.875" style="54"/>
    <col min="15618" max="15621" width="20.75" style="54" customWidth="1"/>
    <col min="15622" max="15873" width="8.875" style="54"/>
    <col min="15874" max="15877" width="20.75" style="54" customWidth="1"/>
    <col min="15878" max="16129" width="8.875" style="54"/>
    <col min="16130" max="16133" width="20.75" style="54" customWidth="1"/>
    <col min="16134" max="16384" width="8.875" style="54"/>
  </cols>
  <sheetData>
    <row r="2" spans="2:5" ht="51">
      <c r="B2" s="52" t="s">
        <v>46</v>
      </c>
      <c r="C2" s="53"/>
      <c r="D2" s="53"/>
      <c r="E2" s="53"/>
    </row>
    <row r="3" spans="2:5" ht="51.75">
      <c r="B3" s="53" t="s">
        <v>63</v>
      </c>
      <c r="C3" s="55"/>
      <c r="D3" s="55"/>
      <c r="E3" s="55"/>
    </row>
    <row r="4" spans="2:5" ht="70.900000000000006" customHeight="1">
      <c r="B4" s="56" t="s">
        <v>48</v>
      </c>
      <c r="C4" s="57" t="s">
        <v>49</v>
      </c>
      <c r="D4" s="58" t="s">
        <v>50</v>
      </c>
      <c r="E4" s="58" t="s">
        <v>51</v>
      </c>
    </row>
    <row r="5" spans="2:5">
      <c r="B5" s="59" t="s">
        <v>52</v>
      </c>
      <c r="C5" s="60" t="s">
        <v>53</v>
      </c>
      <c r="D5" s="61">
        <f>'[3]ปริมาณการปลดปล่อย GHGs (kgCO2) '!$D$7</f>
        <v>1.7572285000000003</v>
      </c>
      <c r="E5" s="61">
        <f>'[3]ปริมาณการปลดปล่อย GHGs (kgCO2) '!$E$7</f>
        <v>3.8898251245157722E-2</v>
      </c>
    </row>
    <row r="6" spans="2:5">
      <c r="B6" s="59" t="s">
        <v>54</v>
      </c>
      <c r="C6" s="60" t="s">
        <v>55</v>
      </c>
      <c r="D6" s="61">
        <f>'[1]ปริมาณการปลดปล่อย GHGs (kgCO2) '!$D$7</f>
        <v>44.136615250000006</v>
      </c>
      <c r="E6" s="61">
        <f>'[1]ปริมาณการปลดปล่อย GHGs (kgCO2) '!$E$7</f>
        <v>0.97701417266187063</v>
      </c>
    </row>
    <row r="7" spans="2:5">
      <c r="B7" s="62" t="s">
        <v>64</v>
      </c>
      <c r="C7" s="60" t="s">
        <v>57</v>
      </c>
      <c r="D7" s="61">
        <f>'[4]ปริมาณการปลดปล่อย GHGs (kgCO2) '!$D$7</f>
        <v>1.1223804500000001</v>
      </c>
      <c r="E7" s="61">
        <f>'[4]ปริมาณการปลดปล่อย GHGs (kgCO2) '!$E$7</f>
        <v>2.4845167681239625E-2</v>
      </c>
    </row>
    <row r="8" spans="2:5">
      <c r="B8" s="62" t="s">
        <v>65</v>
      </c>
      <c r="C8" s="60" t="s">
        <v>57</v>
      </c>
      <c r="D8" s="61">
        <f>'[4]ปริมาณการปลดปล่อย GHGs (kgCO2) '!$D$70</f>
        <v>0.56119022500000004</v>
      </c>
      <c r="E8" s="61">
        <f>'[4]ปริมาณการปลดปล่อย GHGs (kgCO2) '!$E$70</f>
        <v>2.4845167681239625E-2</v>
      </c>
    </row>
    <row r="9" spans="2:5">
      <c r="B9" s="59" t="s">
        <v>13</v>
      </c>
      <c r="C9" s="60" t="s">
        <v>59</v>
      </c>
      <c r="D9" s="61">
        <f>'[2]ปริมาณการปลดปล่อย GHGs (kgCO2) '!$D$7</f>
        <v>5.7031964620000011</v>
      </c>
      <c r="E9" s="61">
        <f>'[2]ปริมาณการปลดปล่อย GHGs (kgCO2) '!$E$7</f>
        <v>0.12624673961261762</v>
      </c>
    </row>
    <row r="10" spans="2:5">
      <c r="B10" s="63" t="s">
        <v>21</v>
      </c>
      <c r="C10" s="64" t="s">
        <v>59</v>
      </c>
      <c r="D10" s="65">
        <f>'[2]ปริมาณการปลดปล่อย GHGs (kgCO2) '!$D$70</f>
        <v>0.25077500000000003</v>
      </c>
      <c r="E10" s="65">
        <f>'[2]ปริมาณการปลดปล่อย GHGs (kgCO2) '!$E$70</f>
        <v>5.5511898173768682E-3</v>
      </c>
    </row>
    <row r="11" spans="2:5">
      <c r="B11" s="66" t="s">
        <v>60</v>
      </c>
      <c r="C11" s="67" t="s">
        <v>61</v>
      </c>
      <c r="D11" s="68">
        <f>SUM(D5:D10)</f>
        <v>53.531385887000006</v>
      </c>
      <c r="E11" s="68">
        <f>SUM(E5:E10)</f>
        <v>1.1974006886995019</v>
      </c>
    </row>
  </sheetData>
  <pageMargins left="0.31496062992125984" right="0.31496062992125984" top="0.74803149606299213" bottom="0.74803149606299213" header="0.31496062992125984" footer="0.31496062992125984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B2:E11"/>
  <sheetViews>
    <sheetView workbookViewId="0">
      <selection activeCell="H12" sqref="H12"/>
    </sheetView>
  </sheetViews>
  <sheetFormatPr defaultRowHeight="26.25"/>
  <cols>
    <col min="1" max="1" width="8.875" style="54"/>
    <col min="2" max="5" width="20.75" style="54" customWidth="1"/>
    <col min="6" max="257" width="8.875" style="54"/>
    <col min="258" max="261" width="20.75" style="54" customWidth="1"/>
    <col min="262" max="513" width="8.875" style="54"/>
    <col min="514" max="517" width="20.75" style="54" customWidth="1"/>
    <col min="518" max="769" width="8.875" style="54"/>
    <col min="770" max="773" width="20.75" style="54" customWidth="1"/>
    <col min="774" max="1025" width="8.875" style="54"/>
    <col min="1026" max="1029" width="20.75" style="54" customWidth="1"/>
    <col min="1030" max="1281" width="8.875" style="54"/>
    <col min="1282" max="1285" width="20.75" style="54" customWidth="1"/>
    <col min="1286" max="1537" width="8.875" style="54"/>
    <col min="1538" max="1541" width="20.75" style="54" customWidth="1"/>
    <col min="1542" max="1793" width="8.875" style="54"/>
    <col min="1794" max="1797" width="20.75" style="54" customWidth="1"/>
    <col min="1798" max="2049" width="8.875" style="54"/>
    <col min="2050" max="2053" width="20.75" style="54" customWidth="1"/>
    <col min="2054" max="2305" width="8.875" style="54"/>
    <col min="2306" max="2309" width="20.75" style="54" customWidth="1"/>
    <col min="2310" max="2561" width="8.875" style="54"/>
    <col min="2562" max="2565" width="20.75" style="54" customWidth="1"/>
    <col min="2566" max="2817" width="8.875" style="54"/>
    <col min="2818" max="2821" width="20.75" style="54" customWidth="1"/>
    <col min="2822" max="3073" width="8.875" style="54"/>
    <col min="3074" max="3077" width="20.75" style="54" customWidth="1"/>
    <col min="3078" max="3329" width="8.875" style="54"/>
    <col min="3330" max="3333" width="20.75" style="54" customWidth="1"/>
    <col min="3334" max="3585" width="8.875" style="54"/>
    <col min="3586" max="3589" width="20.75" style="54" customWidth="1"/>
    <col min="3590" max="3841" width="8.875" style="54"/>
    <col min="3842" max="3845" width="20.75" style="54" customWidth="1"/>
    <col min="3846" max="4097" width="8.875" style="54"/>
    <col min="4098" max="4101" width="20.75" style="54" customWidth="1"/>
    <col min="4102" max="4353" width="8.875" style="54"/>
    <col min="4354" max="4357" width="20.75" style="54" customWidth="1"/>
    <col min="4358" max="4609" width="8.875" style="54"/>
    <col min="4610" max="4613" width="20.75" style="54" customWidth="1"/>
    <col min="4614" max="4865" width="8.875" style="54"/>
    <col min="4866" max="4869" width="20.75" style="54" customWidth="1"/>
    <col min="4870" max="5121" width="8.875" style="54"/>
    <col min="5122" max="5125" width="20.75" style="54" customWidth="1"/>
    <col min="5126" max="5377" width="8.875" style="54"/>
    <col min="5378" max="5381" width="20.75" style="54" customWidth="1"/>
    <col min="5382" max="5633" width="8.875" style="54"/>
    <col min="5634" max="5637" width="20.75" style="54" customWidth="1"/>
    <col min="5638" max="5889" width="8.875" style="54"/>
    <col min="5890" max="5893" width="20.75" style="54" customWidth="1"/>
    <col min="5894" max="6145" width="8.875" style="54"/>
    <col min="6146" max="6149" width="20.75" style="54" customWidth="1"/>
    <col min="6150" max="6401" width="8.875" style="54"/>
    <col min="6402" max="6405" width="20.75" style="54" customWidth="1"/>
    <col min="6406" max="6657" width="8.875" style="54"/>
    <col min="6658" max="6661" width="20.75" style="54" customWidth="1"/>
    <col min="6662" max="6913" width="8.875" style="54"/>
    <col min="6914" max="6917" width="20.75" style="54" customWidth="1"/>
    <col min="6918" max="7169" width="8.875" style="54"/>
    <col min="7170" max="7173" width="20.75" style="54" customWidth="1"/>
    <col min="7174" max="7425" width="8.875" style="54"/>
    <col min="7426" max="7429" width="20.75" style="54" customWidth="1"/>
    <col min="7430" max="7681" width="8.875" style="54"/>
    <col min="7682" max="7685" width="20.75" style="54" customWidth="1"/>
    <col min="7686" max="7937" width="8.875" style="54"/>
    <col min="7938" max="7941" width="20.75" style="54" customWidth="1"/>
    <col min="7942" max="8193" width="8.875" style="54"/>
    <col min="8194" max="8197" width="20.75" style="54" customWidth="1"/>
    <col min="8198" max="8449" width="8.875" style="54"/>
    <col min="8450" max="8453" width="20.75" style="54" customWidth="1"/>
    <col min="8454" max="8705" width="8.875" style="54"/>
    <col min="8706" max="8709" width="20.75" style="54" customWidth="1"/>
    <col min="8710" max="8961" width="8.875" style="54"/>
    <col min="8962" max="8965" width="20.75" style="54" customWidth="1"/>
    <col min="8966" max="9217" width="8.875" style="54"/>
    <col min="9218" max="9221" width="20.75" style="54" customWidth="1"/>
    <col min="9222" max="9473" width="8.875" style="54"/>
    <col min="9474" max="9477" width="20.75" style="54" customWidth="1"/>
    <col min="9478" max="9729" width="8.875" style="54"/>
    <col min="9730" max="9733" width="20.75" style="54" customWidth="1"/>
    <col min="9734" max="9985" width="8.875" style="54"/>
    <col min="9986" max="9989" width="20.75" style="54" customWidth="1"/>
    <col min="9990" max="10241" width="8.875" style="54"/>
    <col min="10242" max="10245" width="20.75" style="54" customWidth="1"/>
    <col min="10246" max="10497" width="8.875" style="54"/>
    <col min="10498" max="10501" width="20.75" style="54" customWidth="1"/>
    <col min="10502" max="10753" width="8.875" style="54"/>
    <col min="10754" max="10757" width="20.75" style="54" customWidth="1"/>
    <col min="10758" max="11009" width="8.875" style="54"/>
    <col min="11010" max="11013" width="20.75" style="54" customWidth="1"/>
    <col min="11014" max="11265" width="8.875" style="54"/>
    <col min="11266" max="11269" width="20.75" style="54" customWidth="1"/>
    <col min="11270" max="11521" width="8.875" style="54"/>
    <col min="11522" max="11525" width="20.75" style="54" customWidth="1"/>
    <col min="11526" max="11777" width="8.875" style="54"/>
    <col min="11778" max="11781" width="20.75" style="54" customWidth="1"/>
    <col min="11782" max="12033" width="8.875" style="54"/>
    <col min="12034" max="12037" width="20.75" style="54" customWidth="1"/>
    <col min="12038" max="12289" width="8.875" style="54"/>
    <col min="12290" max="12293" width="20.75" style="54" customWidth="1"/>
    <col min="12294" max="12545" width="8.875" style="54"/>
    <col min="12546" max="12549" width="20.75" style="54" customWidth="1"/>
    <col min="12550" max="12801" width="8.875" style="54"/>
    <col min="12802" max="12805" width="20.75" style="54" customWidth="1"/>
    <col min="12806" max="13057" width="8.875" style="54"/>
    <col min="13058" max="13061" width="20.75" style="54" customWidth="1"/>
    <col min="13062" max="13313" width="8.875" style="54"/>
    <col min="13314" max="13317" width="20.75" style="54" customWidth="1"/>
    <col min="13318" max="13569" width="8.875" style="54"/>
    <col min="13570" max="13573" width="20.75" style="54" customWidth="1"/>
    <col min="13574" max="13825" width="8.875" style="54"/>
    <col min="13826" max="13829" width="20.75" style="54" customWidth="1"/>
    <col min="13830" max="14081" width="8.875" style="54"/>
    <col min="14082" max="14085" width="20.75" style="54" customWidth="1"/>
    <col min="14086" max="14337" width="8.875" style="54"/>
    <col min="14338" max="14341" width="20.75" style="54" customWidth="1"/>
    <col min="14342" max="14593" width="8.875" style="54"/>
    <col min="14594" max="14597" width="20.75" style="54" customWidth="1"/>
    <col min="14598" max="14849" width="8.875" style="54"/>
    <col min="14850" max="14853" width="20.75" style="54" customWidth="1"/>
    <col min="14854" max="15105" width="8.875" style="54"/>
    <col min="15106" max="15109" width="20.75" style="54" customWidth="1"/>
    <col min="15110" max="15361" width="8.875" style="54"/>
    <col min="15362" max="15365" width="20.75" style="54" customWidth="1"/>
    <col min="15366" max="15617" width="8.875" style="54"/>
    <col min="15618" max="15621" width="20.75" style="54" customWidth="1"/>
    <col min="15622" max="15873" width="8.875" style="54"/>
    <col min="15874" max="15877" width="20.75" style="54" customWidth="1"/>
    <col min="15878" max="16129" width="8.875" style="54"/>
    <col min="16130" max="16133" width="20.75" style="54" customWidth="1"/>
    <col min="16134" max="16384" width="8.875" style="54"/>
  </cols>
  <sheetData>
    <row r="2" spans="2:5" ht="51">
      <c r="B2" s="52" t="s">
        <v>46</v>
      </c>
      <c r="C2" s="53"/>
      <c r="D2" s="53"/>
      <c r="E2" s="53"/>
    </row>
    <row r="3" spans="2:5" ht="51.75">
      <c r="B3" s="53" t="s">
        <v>66</v>
      </c>
      <c r="C3" s="55"/>
      <c r="D3" s="55"/>
      <c r="E3" s="55"/>
    </row>
    <row r="4" spans="2:5" ht="70.900000000000006" customHeight="1">
      <c r="B4" s="56" t="s">
        <v>48</v>
      </c>
      <c r="C4" s="57" t="s">
        <v>49</v>
      </c>
      <c r="D4" s="58" t="s">
        <v>50</v>
      </c>
      <c r="E4" s="58" t="s">
        <v>51</v>
      </c>
    </row>
    <row r="5" spans="2:5">
      <c r="B5" s="59" t="s">
        <v>52</v>
      </c>
      <c r="C5" s="60" t="s">
        <v>53</v>
      </c>
      <c r="D5" s="61">
        <f>'[3]ปริมาณการปลดปล่อย GHGs (kgCO2) '!$D$8</f>
        <v>1.4755084999999999</v>
      </c>
      <c r="E5" s="61">
        <f>'[3]ปริมาณการปลดปล่อย GHGs (kgCO2) '!$E$8</f>
        <v>3.2662058660763695E-2</v>
      </c>
    </row>
    <row r="6" spans="2:5">
      <c r="B6" s="59" t="s">
        <v>54</v>
      </c>
      <c r="C6" s="60" t="s">
        <v>55</v>
      </c>
      <c r="D6" s="61">
        <f>'[1]ปริมาณการปลดปล่อย GHGs (kgCO2) '!$D$8</f>
        <v>42.892590650000002</v>
      </c>
      <c r="E6" s="61">
        <f>'[1]ปริมาณการปลดปล่อย GHGs (kgCO2) '!$E$8</f>
        <v>0.94947627338129503</v>
      </c>
    </row>
    <row r="7" spans="2:5">
      <c r="B7" s="62" t="s">
        <v>56</v>
      </c>
      <c r="C7" s="60" t="s">
        <v>57</v>
      </c>
      <c r="D7" s="61">
        <f>'[4]ปริมาณการปลดปล่อย GHGs (kgCO2) '!$D$8</f>
        <v>1.2655301750000001</v>
      </c>
      <c r="E7" s="61">
        <f>'[4]ปริมาณการปลดปล่อย GHGs (kgCO2) '!$E$8</f>
        <v>2.8013949640287771E-2</v>
      </c>
    </row>
    <row r="8" spans="2:5">
      <c r="B8" s="62" t="s">
        <v>58</v>
      </c>
      <c r="C8" s="60" t="s">
        <v>57</v>
      </c>
      <c r="D8" s="61">
        <f>'[4]ปริมาณการปลดปล่อย GHGs (kgCO2) '!$D$71</f>
        <v>0.63276508750000005</v>
      </c>
      <c r="E8" s="61">
        <f>'[4]ปริมาณการปลดปล่อย GHGs (kgCO2) '!$E$71</f>
        <v>2.8013949640287771E-2</v>
      </c>
    </row>
    <row r="9" spans="2:5">
      <c r="B9" s="59" t="s">
        <v>13</v>
      </c>
      <c r="C9" s="60" t="s">
        <v>59</v>
      </c>
      <c r="D9" s="61">
        <f>'[2]ปริมาณการปลดปล่อย GHGs (kgCO2) '!$D$8</f>
        <v>10.213411365000001</v>
      </c>
      <c r="E9" s="61">
        <f>'[2]ปริมาณการปลดปล่อย GHGs (kgCO2) '!$E$8</f>
        <v>0.2260854757055894</v>
      </c>
    </row>
    <row r="10" spans="2:5">
      <c r="B10" s="63" t="s">
        <v>21</v>
      </c>
      <c r="C10" s="64" t="s">
        <v>59</v>
      </c>
      <c r="D10" s="65">
        <f>'[2]ปริมาณการปลดปล่อย GHGs (kgCO2) '!$D$71</f>
        <v>0.25957999999999998</v>
      </c>
      <c r="E10" s="65">
        <f>'[2]ปริมาณการปลดปล่อย GHGs (kgCO2) '!$E$71</f>
        <v>5.746098505810736E-3</v>
      </c>
    </row>
    <row r="11" spans="2:5">
      <c r="B11" s="66" t="s">
        <v>60</v>
      </c>
      <c r="C11" s="67" t="s">
        <v>61</v>
      </c>
      <c r="D11" s="68">
        <f>SUM(D5:D10)</f>
        <v>56.739385777499997</v>
      </c>
      <c r="E11" s="68">
        <f>SUM(E5:E10)</f>
        <v>1.2699978055340344</v>
      </c>
    </row>
  </sheetData>
  <pageMargins left="0.31496062992125984" right="0.31496062992125984" top="0.74803149606299213" bottom="0.74803149606299213" header="0.31496062992125984" footer="0.31496062992125984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B2:E11"/>
  <sheetViews>
    <sheetView workbookViewId="0">
      <selection activeCell="H12" sqref="H12"/>
    </sheetView>
  </sheetViews>
  <sheetFormatPr defaultRowHeight="26.25"/>
  <cols>
    <col min="1" max="1" width="8.875" style="54"/>
    <col min="2" max="5" width="20.75" style="54" customWidth="1"/>
    <col min="6" max="257" width="8.875" style="54"/>
    <col min="258" max="261" width="20.75" style="54" customWidth="1"/>
    <col min="262" max="513" width="8.875" style="54"/>
    <col min="514" max="517" width="20.75" style="54" customWidth="1"/>
    <col min="518" max="769" width="8.875" style="54"/>
    <col min="770" max="773" width="20.75" style="54" customWidth="1"/>
    <col min="774" max="1025" width="8.875" style="54"/>
    <col min="1026" max="1029" width="20.75" style="54" customWidth="1"/>
    <col min="1030" max="1281" width="8.875" style="54"/>
    <col min="1282" max="1285" width="20.75" style="54" customWidth="1"/>
    <col min="1286" max="1537" width="8.875" style="54"/>
    <col min="1538" max="1541" width="20.75" style="54" customWidth="1"/>
    <col min="1542" max="1793" width="8.875" style="54"/>
    <col min="1794" max="1797" width="20.75" style="54" customWidth="1"/>
    <col min="1798" max="2049" width="8.875" style="54"/>
    <col min="2050" max="2053" width="20.75" style="54" customWidth="1"/>
    <col min="2054" max="2305" width="8.875" style="54"/>
    <col min="2306" max="2309" width="20.75" style="54" customWidth="1"/>
    <col min="2310" max="2561" width="8.875" style="54"/>
    <col min="2562" max="2565" width="20.75" style="54" customWidth="1"/>
    <col min="2566" max="2817" width="8.875" style="54"/>
    <col min="2818" max="2821" width="20.75" style="54" customWidth="1"/>
    <col min="2822" max="3073" width="8.875" style="54"/>
    <col min="3074" max="3077" width="20.75" style="54" customWidth="1"/>
    <col min="3078" max="3329" width="8.875" style="54"/>
    <col min="3330" max="3333" width="20.75" style="54" customWidth="1"/>
    <col min="3334" max="3585" width="8.875" style="54"/>
    <col min="3586" max="3589" width="20.75" style="54" customWidth="1"/>
    <col min="3590" max="3841" width="8.875" style="54"/>
    <col min="3842" max="3845" width="20.75" style="54" customWidth="1"/>
    <col min="3846" max="4097" width="8.875" style="54"/>
    <col min="4098" max="4101" width="20.75" style="54" customWidth="1"/>
    <col min="4102" max="4353" width="8.875" style="54"/>
    <col min="4354" max="4357" width="20.75" style="54" customWidth="1"/>
    <col min="4358" max="4609" width="8.875" style="54"/>
    <col min="4610" max="4613" width="20.75" style="54" customWidth="1"/>
    <col min="4614" max="4865" width="8.875" style="54"/>
    <col min="4866" max="4869" width="20.75" style="54" customWidth="1"/>
    <col min="4870" max="5121" width="8.875" style="54"/>
    <col min="5122" max="5125" width="20.75" style="54" customWidth="1"/>
    <col min="5126" max="5377" width="8.875" style="54"/>
    <col min="5378" max="5381" width="20.75" style="54" customWidth="1"/>
    <col min="5382" max="5633" width="8.875" style="54"/>
    <col min="5634" max="5637" width="20.75" style="54" customWidth="1"/>
    <col min="5638" max="5889" width="8.875" style="54"/>
    <col min="5890" max="5893" width="20.75" style="54" customWidth="1"/>
    <col min="5894" max="6145" width="8.875" style="54"/>
    <col min="6146" max="6149" width="20.75" style="54" customWidth="1"/>
    <col min="6150" max="6401" width="8.875" style="54"/>
    <col min="6402" max="6405" width="20.75" style="54" customWidth="1"/>
    <col min="6406" max="6657" width="8.875" style="54"/>
    <col min="6658" max="6661" width="20.75" style="54" customWidth="1"/>
    <col min="6662" max="6913" width="8.875" style="54"/>
    <col min="6914" max="6917" width="20.75" style="54" customWidth="1"/>
    <col min="6918" max="7169" width="8.875" style="54"/>
    <col min="7170" max="7173" width="20.75" style="54" customWidth="1"/>
    <col min="7174" max="7425" width="8.875" style="54"/>
    <col min="7426" max="7429" width="20.75" style="54" customWidth="1"/>
    <col min="7430" max="7681" width="8.875" style="54"/>
    <col min="7682" max="7685" width="20.75" style="54" customWidth="1"/>
    <col min="7686" max="7937" width="8.875" style="54"/>
    <col min="7938" max="7941" width="20.75" style="54" customWidth="1"/>
    <col min="7942" max="8193" width="8.875" style="54"/>
    <col min="8194" max="8197" width="20.75" style="54" customWidth="1"/>
    <col min="8198" max="8449" width="8.875" style="54"/>
    <col min="8450" max="8453" width="20.75" style="54" customWidth="1"/>
    <col min="8454" max="8705" width="8.875" style="54"/>
    <col min="8706" max="8709" width="20.75" style="54" customWidth="1"/>
    <col min="8710" max="8961" width="8.875" style="54"/>
    <col min="8962" max="8965" width="20.75" style="54" customWidth="1"/>
    <col min="8966" max="9217" width="8.875" style="54"/>
    <col min="9218" max="9221" width="20.75" style="54" customWidth="1"/>
    <col min="9222" max="9473" width="8.875" style="54"/>
    <col min="9474" max="9477" width="20.75" style="54" customWidth="1"/>
    <col min="9478" max="9729" width="8.875" style="54"/>
    <col min="9730" max="9733" width="20.75" style="54" customWidth="1"/>
    <col min="9734" max="9985" width="8.875" style="54"/>
    <col min="9986" max="9989" width="20.75" style="54" customWidth="1"/>
    <col min="9990" max="10241" width="8.875" style="54"/>
    <col min="10242" max="10245" width="20.75" style="54" customWidth="1"/>
    <col min="10246" max="10497" width="8.875" style="54"/>
    <col min="10498" max="10501" width="20.75" style="54" customWidth="1"/>
    <col min="10502" max="10753" width="8.875" style="54"/>
    <col min="10754" max="10757" width="20.75" style="54" customWidth="1"/>
    <col min="10758" max="11009" width="8.875" style="54"/>
    <col min="11010" max="11013" width="20.75" style="54" customWidth="1"/>
    <col min="11014" max="11265" width="8.875" style="54"/>
    <col min="11266" max="11269" width="20.75" style="54" customWidth="1"/>
    <col min="11270" max="11521" width="8.875" style="54"/>
    <col min="11522" max="11525" width="20.75" style="54" customWidth="1"/>
    <col min="11526" max="11777" width="8.875" style="54"/>
    <col min="11778" max="11781" width="20.75" style="54" customWidth="1"/>
    <col min="11782" max="12033" width="8.875" style="54"/>
    <col min="12034" max="12037" width="20.75" style="54" customWidth="1"/>
    <col min="12038" max="12289" width="8.875" style="54"/>
    <col min="12290" max="12293" width="20.75" style="54" customWidth="1"/>
    <col min="12294" max="12545" width="8.875" style="54"/>
    <col min="12546" max="12549" width="20.75" style="54" customWidth="1"/>
    <col min="12550" max="12801" width="8.875" style="54"/>
    <col min="12802" max="12805" width="20.75" style="54" customWidth="1"/>
    <col min="12806" max="13057" width="8.875" style="54"/>
    <col min="13058" max="13061" width="20.75" style="54" customWidth="1"/>
    <col min="13062" max="13313" width="8.875" style="54"/>
    <col min="13314" max="13317" width="20.75" style="54" customWidth="1"/>
    <col min="13318" max="13569" width="8.875" style="54"/>
    <col min="13570" max="13573" width="20.75" style="54" customWidth="1"/>
    <col min="13574" max="13825" width="8.875" style="54"/>
    <col min="13826" max="13829" width="20.75" style="54" customWidth="1"/>
    <col min="13830" max="14081" width="8.875" style="54"/>
    <col min="14082" max="14085" width="20.75" style="54" customWidth="1"/>
    <col min="14086" max="14337" width="8.875" style="54"/>
    <col min="14338" max="14341" width="20.75" style="54" customWidth="1"/>
    <col min="14342" max="14593" width="8.875" style="54"/>
    <col min="14594" max="14597" width="20.75" style="54" customWidth="1"/>
    <col min="14598" max="14849" width="8.875" style="54"/>
    <col min="14850" max="14853" width="20.75" style="54" customWidth="1"/>
    <col min="14854" max="15105" width="8.875" style="54"/>
    <col min="15106" max="15109" width="20.75" style="54" customWidth="1"/>
    <col min="15110" max="15361" width="8.875" style="54"/>
    <col min="15362" max="15365" width="20.75" style="54" customWidth="1"/>
    <col min="15366" max="15617" width="8.875" style="54"/>
    <col min="15618" max="15621" width="20.75" style="54" customWidth="1"/>
    <col min="15622" max="15873" width="8.875" style="54"/>
    <col min="15874" max="15877" width="20.75" style="54" customWidth="1"/>
    <col min="15878" max="16129" width="8.875" style="54"/>
    <col min="16130" max="16133" width="20.75" style="54" customWidth="1"/>
    <col min="16134" max="16384" width="8.875" style="54"/>
  </cols>
  <sheetData>
    <row r="2" spans="2:5" ht="51">
      <c r="B2" s="52" t="s">
        <v>46</v>
      </c>
      <c r="C2" s="53"/>
      <c r="D2" s="53"/>
      <c r="E2" s="53"/>
    </row>
    <row r="3" spans="2:5" ht="51.75">
      <c r="B3" s="53" t="s">
        <v>67</v>
      </c>
      <c r="C3" s="55"/>
      <c r="D3" s="55"/>
      <c r="E3" s="55"/>
    </row>
    <row r="4" spans="2:5" ht="70.900000000000006" customHeight="1">
      <c r="B4" s="56" t="s">
        <v>48</v>
      </c>
      <c r="C4" s="57" t="s">
        <v>49</v>
      </c>
      <c r="D4" s="58" t="s">
        <v>50</v>
      </c>
      <c r="E4" s="58" t="s">
        <v>51</v>
      </c>
    </row>
    <row r="5" spans="2:5">
      <c r="B5" s="59" t="s">
        <v>52</v>
      </c>
      <c r="C5" s="60" t="s">
        <v>53</v>
      </c>
      <c r="D5" s="61">
        <f>'[3]ปริมาณการปลดปล่อย GHGs (kgCO2) '!$D$9</f>
        <v>1.9896475</v>
      </c>
      <c r="E5" s="61">
        <f>'[3]ปริมาณการปลดปล่อย GHGs (kgCO2) '!$E$9</f>
        <v>4.4043110127282792E-2</v>
      </c>
    </row>
    <row r="6" spans="2:5">
      <c r="B6" s="59" t="s">
        <v>54</v>
      </c>
      <c r="C6" s="60" t="s">
        <v>55</v>
      </c>
      <c r="D6" s="61">
        <f>'[1]ปริมาณการปลดปล่อย GHGs (kgCO2) '!$D$9</f>
        <v>48.563115510000053</v>
      </c>
      <c r="E6" s="61">
        <f>'[1]ปริมาณการปลดปล่อย GHGs (kgCO2) '!$E$9</f>
        <v>1.0749997899280588</v>
      </c>
    </row>
    <row r="7" spans="2:5">
      <c r="B7" s="62" t="s">
        <v>56</v>
      </c>
      <c r="C7" s="60" t="s">
        <v>57</v>
      </c>
      <c r="D7" s="61">
        <f>'[4]ปริมาณการปลดปล่อย GHGs (kgCO2) '!$D$9</f>
        <v>0.66628327499999995</v>
      </c>
      <c r="E7" s="61">
        <f>'[4]ปริมาณการปลดปล่อย GHGs (kgCO2) '!$E$9</f>
        <v>1.4748938018815716E-2</v>
      </c>
    </row>
    <row r="8" spans="2:5">
      <c r="B8" s="62" t="s">
        <v>58</v>
      </c>
      <c r="C8" s="60" t="s">
        <v>57</v>
      </c>
      <c r="D8" s="61">
        <f>'[4]ปริมาณการปลดปล่อย GHGs (kgCO2) '!$D$72</f>
        <v>0.33314163749999998</v>
      </c>
      <c r="E8" s="61">
        <f>'[4]ปริมาณการปลดปล่อย GHGs (kgCO2) '!$E$72</f>
        <v>1.4748938018815716E-2</v>
      </c>
    </row>
    <row r="9" spans="2:5">
      <c r="B9" s="59" t="s">
        <v>13</v>
      </c>
      <c r="C9" s="60" t="s">
        <v>59</v>
      </c>
      <c r="D9" s="61">
        <f>'[2]ปริมาณการปลดปล่อย GHGs (kgCO2) '!$D$9</f>
        <v>7.6362045190000005</v>
      </c>
      <c r="E9" s="61">
        <f>'[2]ปริมาณการปลดปล่อย GHGs (kgCO2) '!$E$9</f>
        <v>0.1690360712562258</v>
      </c>
    </row>
    <row r="10" spans="2:5">
      <c r="B10" s="63" t="s">
        <v>21</v>
      </c>
      <c r="C10" s="64" t="s">
        <v>59</v>
      </c>
      <c r="D10" s="65">
        <f>'[2]ปริมาณการปลดปล่อย GHGs (kgCO2) '!$D$72</f>
        <v>0.30270999999999998</v>
      </c>
      <c r="E10" s="65">
        <f>'[2]ปริมาณการปลดปล่อย GHGs (kgCO2) '!$E$72</f>
        <v>6.7008301051466514E-3</v>
      </c>
    </row>
    <row r="11" spans="2:5">
      <c r="B11" s="66" t="s">
        <v>60</v>
      </c>
      <c r="C11" s="67" t="s">
        <v>61</v>
      </c>
      <c r="D11" s="68">
        <f>SUM(D5:D10)</f>
        <v>59.491102441500047</v>
      </c>
      <c r="E11" s="68">
        <f>SUM(E5:E10)</f>
        <v>1.3242776774543454</v>
      </c>
    </row>
  </sheetData>
  <pageMargins left="0.31496062992125984" right="0.31496062992125984" top="0.74803149606299213" bottom="0.7480314960629921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11</vt:i4>
      </vt:variant>
    </vt:vector>
  </HeadingPairs>
  <TitlesOfParts>
    <vt:vector size="11" baseType="lpstr">
      <vt:lpstr>ปริมาณการปลดปล่อย GHGs ไฟฟ้า </vt:lpstr>
      <vt:lpstr>ปริมาณการปลดปล่อยGHGsเชื้อเพลิง</vt:lpstr>
      <vt:lpstr>ปริมาณการปลดปล่อย GHGs น้ำ</vt:lpstr>
      <vt:lpstr>ปริมาณการปลดปล่อย GHGs กระดาษ</vt:lpstr>
      <vt:lpstr>ค.ค.59</vt:lpstr>
      <vt:lpstr>พ.ย.59</vt:lpstr>
      <vt:lpstr>ธ.ค.59</vt:lpstr>
      <vt:lpstr>ม.ค.60</vt:lpstr>
      <vt:lpstr>ก.พ.60 </vt:lpstr>
      <vt:lpstr>มี.ค.60</vt:lpstr>
      <vt:lpstr>เม.ย.60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KKD Windows 7 V.3</cp:lastModifiedBy>
  <dcterms:created xsi:type="dcterms:W3CDTF">2017-06-01T07:39:32Z</dcterms:created>
  <dcterms:modified xsi:type="dcterms:W3CDTF">2017-06-02T02:55:07Z</dcterms:modified>
</cp:coreProperties>
</file>