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0"/>
  </bookViews>
  <sheets>
    <sheet name="จดบันทึกไฟฟ้า-สนม." sheetId="1" r:id="rId1"/>
    <sheet name="ไฟฟ้า-สนม." sheetId="2" r:id="rId2"/>
  </sheets>
  <definedNames/>
  <calcPr fullCalcOnLoad="1"/>
</workbook>
</file>

<file path=xl/sharedStrings.xml><?xml version="1.0" encoding="utf-8"?>
<sst xmlns="http://schemas.openxmlformats.org/spreadsheetml/2006/main" count="62" uniqueCount="39">
  <si>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</si>
  <si>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</si>
  <si>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</si>
  <si>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</si>
  <si>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</si>
  <si>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</si>
  <si>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</si>
  <si>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</si>
  <si>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</si>
  <si>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</si>
  <si>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</si>
  <si>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</si>
  <si>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</si>
  <si>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</si>
  <si>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</si>
  <si>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</si>
  <si>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</si>
  <si>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</si>
  <si>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</si>
  <si>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3.2(1)</t>
  </si>
  <si>
    <t>-</t>
  </si>
  <si>
    <t>รวม 3 อาคาร</t>
  </si>
  <si>
    <r>
      <t xml:space="preserve">บันทึกการใช้ไฟฟ้าประจำปี </t>
    </r>
    <r>
      <rPr>
        <b/>
        <sz val="18"/>
        <color indexed="10"/>
        <rFont val="Angsana New"/>
        <family val="1"/>
      </rPr>
      <t>2560</t>
    </r>
  </si>
  <si>
    <t>ปริมาณไฟฟ้าจากมิเตอร์/เดือน (kWh)</t>
  </si>
  <si>
    <t>ปริมาณไฟฟ้ารวม ไฟฟ้าจากมิเตอร์กับโซล่าเซลล์ (kWh)</t>
  </si>
  <si>
    <t>อาคารสำนักงานมหาวิทยาลัย</t>
  </si>
  <si>
    <t>อาคารสำนักงานมหาวิทยาลัย 1 (kWh)</t>
  </si>
  <si>
    <t>อาคารสำนักงานมหาวิทยาลัย 1 (บาท)</t>
  </si>
  <si>
    <t>อาคารสำนักงานมหาวิทยาลัย 2 (kWh)</t>
  </si>
  <si>
    <t>อาคารสำนักงานมหาวิทยาลัย 2 (บาท)</t>
  </si>
  <si>
    <t>อาคารสำนักงานมหาวิทยาลัย 3_1 (kWh)</t>
  </si>
  <si>
    <t>อาคารสำนักงานมหาวิทยาลัย 3_1 (บาท)</t>
  </si>
  <si>
    <t>อาคารสำนักงานมหาวิทยาลัย 3_2 (kWh)</t>
  </si>
  <si>
    <t>อาคารสำนักงานมหาวิทยาลัย 3_2 (บาท)</t>
  </si>
  <si>
    <t>อาคารสำนักงานมหาวิทยาลัย 3 (kWh)</t>
  </si>
  <si>
    <t>อาคารสำนักงานมหาวิทยาลัย 3 (บาท)</t>
  </si>
  <si>
    <t>รวมปริมาณการใช้ไฟฟ้า 3 อาคาร (kWh)</t>
  </si>
  <si>
    <t>ปริมาณไฟฟ้าจากโซล่าเซลล์  (kWh)</t>
  </si>
  <si>
    <t>รวมค่าไฟฟ้า 3 อาคาร (บาท)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</si>
</sst>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#,##0.0"/>
  </numFmts>
  <fonts count="63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sz val="18"/>
      <color indexed="36"/>
      <name val="Angsana New"/>
      <family val="1"/>
    </font>
    <font>
      <b/>
      <sz val="18"/>
      <color indexed="36"/>
      <name val="Angsana New"/>
      <family val="1"/>
    </font>
    <font>
      <sz val="18"/>
      <color indexed="17"/>
      <name val="Angsana New"/>
      <family val="1"/>
    </font>
    <font>
      <b/>
      <sz val="18"/>
      <color indexed="17"/>
      <name val="Angsana New"/>
      <family val="1"/>
    </font>
    <font>
      <sz val="10"/>
      <color indexed="8"/>
      <name val="Tahoma"/>
      <family val="2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  <font>
      <sz val="18"/>
      <color rgb="FF7030A0"/>
      <name val="Angsana New"/>
      <family val="1"/>
    </font>
    <font>
      <b/>
      <sz val="18"/>
      <color rgb="FF7030A0"/>
      <name val="Angsana New"/>
      <family val="1"/>
    </font>
    <font>
      <sz val="18"/>
      <color rgb="FF00B050"/>
      <name val="Angsana New"/>
      <family val="1"/>
    </font>
    <font>
      <b/>
      <sz val="18"/>
      <color rgb="FF00B05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center"/>
    </xf>
    <xf numFmtId="4" fontId="56" fillId="33" borderId="10" xfId="0" applyNumberFormat="1" applyFont="1" applyFill="1" applyBorder="1" applyAlignment="1">
      <alignment horizontal="center"/>
    </xf>
    <xf numFmtId="4" fontId="57" fillId="33" borderId="10" xfId="0" applyNumberFormat="1" applyFont="1" applyFill="1" applyBorder="1" applyAlignment="1">
      <alignment horizontal="center"/>
    </xf>
    <xf numFmtId="4" fontId="55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3" fontId="56" fillId="33" borderId="0" xfId="0" applyNumberFormat="1" applyFont="1" applyFill="1" applyBorder="1" applyAlignment="1">
      <alignment horizontal="center"/>
    </xf>
    <xf numFmtId="4" fontId="56" fillId="33" borderId="0" xfId="0" applyNumberFormat="1" applyFont="1" applyFill="1" applyBorder="1" applyAlignment="1">
      <alignment horizontal="center"/>
    </xf>
    <xf numFmtId="3" fontId="58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center"/>
    </xf>
    <xf numFmtId="4" fontId="54" fillId="33" borderId="0" xfId="0" applyNumberFormat="1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4" fontId="60" fillId="33" borderId="10" xfId="0" applyNumberFormat="1" applyFont="1" applyFill="1" applyBorder="1" applyAlignment="1">
      <alignment horizontal="center"/>
    </xf>
    <xf numFmtId="4" fontId="61" fillId="33" borderId="10" xfId="0" applyNumberFormat="1" applyFont="1" applyFill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5" fillId="0" borderId="0" xfId="0" applyFont="1" applyFill="1" applyAlignment="1">
      <alignment/>
    </xf>
    <xf numFmtId="0" fontId="61" fillId="33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0" fontId="56" fillId="33" borderId="0" xfId="0" applyFont="1" applyFill="1" applyAlignment="1">
      <alignment horizontal="centerContinuous" vertical="center"/>
    </xf>
    <xf numFmtId="0" fontId="54" fillId="33" borderId="0" xfId="0" applyFont="1" applyFill="1" applyAlignment="1">
      <alignment horizontal="centerContinuous" vertical="center"/>
    </xf>
    <xf numFmtId="0" fontId="56" fillId="0" borderId="0" xfId="0" applyFont="1" applyFill="1" applyAlignment="1">
      <alignment horizontal="centerContinuous" vertical="center"/>
    </xf>
    <xf numFmtId="0" fontId="62" fillId="33" borderId="0" xfId="0" applyFont="1" applyFill="1" applyAlignment="1">
      <alignment horizontal="centerContinuous" vertical="center"/>
    </xf>
    <xf numFmtId="0" fontId="2" fillId="33" borderId="0" xfId="0" applyFont="1" applyFill="1" applyAlignment="1">
      <alignment horizontal="centerContinuous"/>
    </xf>
    <xf numFmtId="0" fontId="54" fillId="0" borderId="0" xfId="0" applyFont="1" applyFill="1" applyAlignment="1">
      <alignment horizontal="centerContinuous" vertical="center"/>
    </xf>
    <xf numFmtId="0" fontId="54" fillId="34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/>
    </xf>
    <xf numFmtId="4" fontId="55" fillId="35" borderId="10" xfId="0" applyNumberFormat="1" applyFont="1" applyFill="1" applyBorder="1" applyAlignment="1">
      <alignment horizontal="center"/>
    </xf>
    <xf numFmtId="4" fontId="57" fillId="35" borderId="10" xfId="0" applyNumberFormat="1" applyFont="1" applyFill="1" applyBorder="1" applyAlignment="1">
      <alignment horizontal="center"/>
    </xf>
    <xf numFmtId="4" fontId="55" fillId="0" borderId="10" xfId="0" applyNumberFormat="1" applyFont="1" applyFill="1" applyBorder="1" applyAlignment="1">
      <alignment horizontal="center"/>
    </xf>
    <xf numFmtId="4" fontId="57" fillId="0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/>
    </xf>
    <xf numFmtId="0" fontId="57" fillId="34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/>
    </xf>
    <xf numFmtId="4" fontId="54" fillId="35" borderId="10" xfId="0" applyNumberFormat="1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/>
    </xf>
    <xf numFmtId="3" fontId="54" fillId="33" borderId="0" xfId="0" applyNumberFormat="1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 horizontal="center"/>
    </xf>
    <xf numFmtId="4" fontId="62" fillId="33" borderId="0" xfId="0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/>
    </xf>
    <xf numFmtId="190" fontId="55" fillId="33" borderId="0" xfId="0" applyNumberFormat="1" applyFont="1" applyFill="1" applyBorder="1" applyAlignment="1">
      <alignment/>
    </xf>
    <xf numFmtId="190" fontId="57" fillId="33" borderId="0" xfId="0" applyNumberFormat="1" applyFont="1" applyFill="1" applyBorder="1" applyAlignment="1">
      <alignment/>
    </xf>
    <xf numFmtId="190" fontId="55" fillId="0" borderId="0" xfId="0" applyNumberFormat="1" applyFont="1" applyFill="1" applyBorder="1" applyAlignment="1">
      <alignment/>
    </xf>
    <xf numFmtId="190" fontId="61" fillId="33" borderId="0" xfId="0" applyNumberFormat="1" applyFont="1" applyFill="1" applyBorder="1" applyAlignment="1">
      <alignment/>
    </xf>
    <xf numFmtId="190" fontId="57" fillId="0" borderId="0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61" fillId="33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085"/>
          <c:w val="0.974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'ไฟฟ้า-สนม.'!$H$4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'ไฟฟ้า-สนม.'!$H$5:$H$16</c:f>
              <c:numCache/>
            </c:numRef>
          </c:val>
          <c:shape val="box"/>
        </c:ser>
        <c:shape val="box"/>
        <c:axId val="46259504"/>
        <c:axId val="13682353"/>
      </c:bar3D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95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144"/>
          <c:w val="0.982"/>
          <c:h val="0.8517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'ไฟฟ้า-สนม.'!$D$4</c:f>
              <c:strCache>
                <c:ptCount val="1"/>
                <c:pt idx="0">
                  <c:v>ปริมาณไฟฟ้าจากมิเตอร์/เดือน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'ไฟฟ้า-สนม.'!$D$5:$D$16</c:f>
              <c:numCache/>
            </c:numRef>
          </c:val>
          <c:shape val="box"/>
        </c:ser>
        <c:ser>
          <c:idx val="2"/>
          <c:order val="1"/>
          <c:tx>
            <c:strRef>
              <c:f>'ไฟฟ้า-สนม.'!$E$4</c:f>
              <c:strCache>
                <c:ptCount val="1"/>
                <c:pt idx="0">
                  <c:v>ปริมาณไฟฟ้าจากโซล่าเซลล์ 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'ไฟฟ้า-สนม.'!$E$5:$E$16</c:f>
              <c:numCache/>
            </c:numRef>
          </c:val>
          <c:shape val="box"/>
        </c:ser>
        <c:overlap val="100"/>
        <c:shape val="box"/>
        <c:axId val="56032314"/>
        <c:axId val="34528779"/>
      </c:bar3D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28779"/>
        <c:crosses val="autoZero"/>
        <c:auto val="1"/>
        <c:lblOffset val="100"/>
        <c:tickLblSkip val="1"/>
        <c:noMultiLvlLbl val="0"/>
      </c:catAx>
      <c:valAx>
        <c:axId val="34528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32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25"/>
          <c:y val="0.076"/>
          <c:w val="0.8285"/>
          <c:h val="0.06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7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553325"/>
        <a:ext cx="7038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0</xdr:rowOff>
    </xdr:from>
    <xdr:to>
      <xdr:col>7</xdr:col>
      <xdr:colOff>990600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57150" y="10944225"/>
        <a:ext cx="70294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SheetLayoutView="70" zoomScalePageLayoutView="0" workbookViewId="0" topLeftCell="A1">
      <selection activeCell="T6" sqref="T6"/>
    </sheetView>
  </sheetViews>
  <sheetFormatPr defaultColWidth="9.140625" defaultRowHeight="12.75"/>
  <cols>
    <col min="1" max="1" width="16.00390625" style="4" customWidth="1"/>
    <col min="2" max="2" width="13.7109375" style="4" customWidth="1"/>
    <col min="3" max="3" width="15.00390625" style="38" customWidth="1"/>
    <col min="4" max="4" width="15.00390625" style="39" hidden="1" customWidth="1"/>
    <col min="5" max="5" width="15.00390625" style="38" customWidth="1"/>
    <col min="6" max="8" width="15.00390625" style="39" hidden="1" customWidth="1"/>
    <col min="9" max="9" width="15.00390625" style="38" hidden="1" customWidth="1"/>
    <col min="10" max="10" width="15.00390625" style="39" hidden="1" customWidth="1"/>
    <col min="11" max="11" width="15.28125" style="4" customWidth="1"/>
    <col min="12" max="12" width="15.140625" style="39" hidden="1" customWidth="1"/>
    <col min="13" max="13" width="13.57421875" style="40" customWidth="1"/>
    <col min="14" max="14" width="15.7109375" style="80" customWidth="1"/>
    <col min="15" max="15" width="17.7109375" style="4" customWidth="1"/>
    <col min="16" max="16" width="13.57421875" style="42" customWidth="1"/>
    <col min="17" max="17" width="9.140625" style="4" customWidth="1"/>
    <col min="18" max="18" width="9.8515625" style="4" bestFit="1" customWidth="1"/>
    <col min="19" max="16384" width="9.140625" style="4" customWidth="1"/>
  </cols>
  <sheetData>
    <row r="1" ht="25.5">
      <c r="N1" s="41"/>
    </row>
    <row r="2" spans="1:16" ht="26.25">
      <c r="A2" s="14" t="s">
        <v>22</v>
      </c>
      <c r="B2" s="14"/>
      <c r="C2" s="43"/>
      <c r="D2" s="44"/>
      <c r="E2" s="43"/>
      <c r="F2" s="44"/>
      <c r="G2" s="44"/>
      <c r="H2" s="44"/>
      <c r="I2" s="43"/>
      <c r="J2" s="44"/>
      <c r="K2" s="14"/>
      <c r="L2" s="44"/>
      <c r="M2" s="45"/>
      <c r="N2" s="46"/>
      <c r="O2" s="47"/>
      <c r="P2" s="48"/>
    </row>
    <row r="3" spans="1:16" ht="26.25">
      <c r="A3" s="2" t="s">
        <v>25</v>
      </c>
      <c r="B3" s="14"/>
      <c r="C3" s="43"/>
      <c r="D3" s="44"/>
      <c r="E3" s="43"/>
      <c r="F3" s="44"/>
      <c r="G3" s="44"/>
      <c r="H3" s="44"/>
      <c r="I3" s="43"/>
      <c r="J3" s="44"/>
      <c r="K3" s="14"/>
      <c r="L3" s="44"/>
      <c r="M3" s="45"/>
      <c r="N3" s="46"/>
      <c r="P3" s="48"/>
    </row>
    <row r="4" spans="1:16" s="1" customFormat="1" ht="105">
      <c r="A4" s="5" t="s">
        <v>5</v>
      </c>
      <c r="B4" s="9" t="s">
        <v>0</v>
      </c>
      <c r="C4" s="33" t="s">
        <v>26</v>
      </c>
      <c r="D4" s="49" t="s">
        <v>27</v>
      </c>
      <c r="E4" s="33" t="s">
        <v>28</v>
      </c>
      <c r="F4" s="49" t="s">
        <v>29</v>
      </c>
      <c r="G4" s="50" t="s">
        <v>30</v>
      </c>
      <c r="H4" s="51" t="s">
        <v>31</v>
      </c>
      <c r="I4" s="50" t="s">
        <v>32</v>
      </c>
      <c r="J4" s="51" t="s">
        <v>33</v>
      </c>
      <c r="K4" s="33" t="s">
        <v>34</v>
      </c>
      <c r="L4" s="49" t="s">
        <v>35</v>
      </c>
      <c r="M4" s="52" t="s">
        <v>36</v>
      </c>
      <c r="N4" s="34" t="s">
        <v>37</v>
      </c>
      <c r="O4" s="35" t="s">
        <v>24</v>
      </c>
      <c r="P4" s="36" t="s">
        <v>38</v>
      </c>
    </row>
    <row r="5" spans="1:18" ht="25.5">
      <c r="A5" s="6" t="s">
        <v>7</v>
      </c>
      <c r="B5" s="32">
        <v>21946</v>
      </c>
      <c r="C5" s="19">
        <v>3880</v>
      </c>
      <c r="D5" s="53">
        <v>13535.033907369349</v>
      </c>
      <c r="E5" s="19">
        <v>9873.35</v>
      </c>
      <c r="F5" s="53">
        <v>34442.30078075391</v>
      </c>
      <c r="G5" s="54">
        <v>100</v>
      </c>
      <c r="H5" s="55">
        <v>348.8410800868389</v>
      </c>
      <c r="I5" s="54">
        <v>2400</v>
      </c>
      <c r="J5" s="55">
        <v>8372.185922084134</v>
      </c>
      <c r="K5" s="19">
        <f>G5+I5</f>
        <v>2500</v>
      </c>
      <c r="L5" s="53">
        <f>H5+J5</f>
        <v>8721.027002170973</v>
      </c>
      <c r="M5" s="56">
        <f>C5+E5+K5</f>
        <v>16253.35</v>
      </c>
      <c r="N5" s="30">
        <v>0</v>
      </c>
      <c r="O5" s="28">
        <f>M5+N5</f>
        <v>16253.35</v>
      </c>
      <c r="P5" s="57">
        <f aca="true" t="shared" si="0" ref="P5:P13">D5+F5+L5</f>
        <v>56698.36169029423</v>
      </c>
      <c r="R5" s="58"/>
    </row>
    <row r="6" spans="1:16" ht="25.5">
      <c r="A6" s="6" t="s">
        <v>8</v>
      </c>
      <c r="B6" s="32">
        <v>21974</v>
      </c>
      <c r="C6" s="19">
        <v>5040</v>
      </c>
      <c r="D6" s="53">
        <v>17668.003215468863</v>
      </c>
      <c r="E6" s="19">
        <v>10532.09</v>
      </c>
      <c r="F6" s="53">
        <v>36920.83333047767</v>
      </c>
      <c r="G6" s="54">
        <v>350</v>
      </c>
      <c r="H6" s="55">
        <v>1226.9446677408932</v>
      </c>
      <c r="I6" s="54">
        <v>2480.000000000018</v>
      </c>
      <c r="J6" s="55">
        <v>8693.779359992679</v>
      </c>
      <c r="K6" s="19">
        <f aca="true" t="shared" si="1" ref="K6:L13">G6+I6</f>
        <v>2830.000000000018</v>
      </c>
      <c r="L6" s="53">
        <f t="shared" si="1"/>
        <v>9920.724027733573</v>
      </c>
      <c r="M6" s="56">
        <f aca="true" t="shared" si="2" ref="M6:M13">C6+E6+K6</f>
        <v>18402.09000000002</v>
      </c>
      <c r="N6" s="30">
        <v>0</v>
      </c>
      <c r="O6" s="28">
        <f aca="true" t="shared" si="3" ref="O6:O13">M6+N6</f>
        <v>18402.09000000002</v>
      </c>
      <c r="P6" s="57">
        <f t="shared" si="0"/>
        <v>64509.5605736801</v>
      </c>
    </row>
    <row r="7" spans="1:16" ht="25.5">
      <c r="A7" s="6" t="s">
        <v>9</v>
      </c>
      <c r="B7" s="32">
        <v>22006</v>
      </c>
      <c r="C7" s="19">
        <v>5120</v>
      </c>
      <c r="D7" s="53">
        <v>18636.14902644257</v>
      </c>
      <c r="E7" s="19">
        <v>16611.91</v>
      </c>
      <c r="F7" s="53">
        <v>60465.24030739289</v>
      </c>
      <c r="G7" s="54">
        <v>1250</v>
      </c>
      <c r="H7" s="55">
        <v>4549.84107090883</v>
      </c>
      <c r="I7" s="54">
        <v>2519.999999999982</v>
      </c>
      <c r="J7" s="55">
        <v>9172.479598952135</v>
      </c>
      <c r="K7" s="19">
        <f t="shared" si="1"/>
        <v>3769.999999999982</v>
      </c>
      <c r="L7" s="53">
        <f t="shared" si="1"/>
        <v>13722.320669860965</v>
      </c>
      <c r="M7" s="56">
        <f t="shared" si="2"/>
        <v>25501.90999999998</v>
      </c>
      <c r="N7" s="30">
        <v>0</v>
      </c>
      <c r="O7" s="28">
        <f t="shared" si="3"/>
        <v>25501.90999999998</v>
      </c>
      <c r="P7" s="57">
        <f t="shared" si="0"/>
        <v>92823.71000369641</v>
      </c>
    </row>
    <row r="8" spans="1:16" ht="25.5">
      <c r="A8" s="6" t="s">
        <v>10</v>
      </c>
      <c r="B8" s="32">
        <v>22036</v>
      </c>
      <c r="C8" s="19">
        <v>4960</v>
      </c>
      <c r="D8" s="53">
        <v>17601.891597614267</v>
      </c>
      <c r="E8" s="19">
        <v>16043.39</v>
      </c>
      <c r="F8" s="53">
        <v>56934.276539969505</v>
      </c>
      <c r="G8" s="54">
        <v>1200</v>
      </c>
      <c r="H8" s="55">
        <v>4258.522160713129</v>
      </c>
      <c r="I8" s="54">
        <v>2900</v>
      </c>
      <c r="J8" s="55">
        <v>10291.42855505673</v>
      </c>
      <c r="K8" s="19">
        <f t="shared" si="1"/>
        <v>4100</v>
      </c>
      <c r="L8" s="53">
        <f t="shared" si="1"/>
        <v>14549.950715769857</v>
      </c>
      <c r="M8" s="56">
        <f t="shared" si="2"/>
        <v>25103.39</v>
      </c>
      <c r="N8" s="30">
        <v>0</v>
      </c>
      <c r="O8" s="28">
        <f t="shared" si="3"/>
        <v>25103.39</v>
      </c>
      <c r="P8" s="57">
        <f t="shared" si="0"/>
        <v>89086.11885335362</v>
      </c>
    </row>
    <row r="9" spans="1:16" ht="25.5">
      <c r="A9" s="6" t="s">
        <v>11</v>
      </c>
      <c r="B9" s="32">
        <v>22065</v>
      </c>
      <c r="C9" s="19">
        <v>5080</v>
      </c>
      <c r="D9" s="53">
        <v>18469.13072759563</v>
      </c>
      <c r="E9" s="19">
        <v>18728.31</v>
      </c>
      <c r="F9" s="53">
        <v>68089.68616081428</v>
      </c>
      <c r="G9" s="54">
        <v>1300</v>
      </c>
      <c r="H9" s="55">
        <v>4726.352351550063</v>
      </c>
      <c r="I9" s="54">
        <v>3200</v>
      </c>
      <c r="J9" s="55">
        <v>11634.098096123233</v>
      </c>
      <c r="K9" s="19">
        <f t="shared" si="1"/>
        <v>4500</v>
      </c>
      <c r="L9" s="53">
        <f t="shared" si="1"/>
        <v>16360.450447673295</v>
      </c>
      <c r="M9" s="56">
        <f t="shared" si="2"/>
        <v>28308.31</v>
      </c>
      <c r="N9" s="30">
        <v>0</v>
      </c>
      <c r="O9" s="28">
        <f t="shared" si="3"/>
        <v>28308.31</v>
      </c>
      <c r="P9" s="57">
        <f t="shared" si="0"/>
        <v>102919.26733608321</v>
      </c>
    </row>
    <row r="10" spans="1:16" ht="25.5">
      <c r="A10" s="6" t="s">
        <v>12</v>
      </c>
      <c r="B10" s="32">
        <v>22097</v>
      </c>
      <c r="C10" s="19">
        <v>5880</v>
      </c>
      <c r="D10" s="53">
        <v>22166.869217035503</v>
      </c>
      <c r="E10" s="19">
        <v>19905.78</v>
      </c>
      <c r="F10" s="53">
        <v>75042.31665358519</v>
      </c>
      <c r="G10" s="54">
        <v>1500</v>
      </c>
      <c r="H10" s="55">
        <v>5654.813575774363</v>
      </c>
      <c r="I10" s="54">
        <v>3800</v>
      </c>
      <c r="J10" s="55">
        <v>14325.527725295053</v>
      </c>
      <c r="K10" s="19">
        <f t="shared" si="1"/>
        <v>5300</v>
      </c>
      <c r="L10" s="53">
        <f t="shared" si="1"/>
        <v>19980.341301069417</v>
      </c>
      <c r="M10" s="56">
        <f t="shared" si="2"/>
        <v>31085.78</v>
      </c>
      <c r="N10" s="30">
        <v>0</v>
      </c>
      <c r="O10" s="28">
        <f t="shared" si="3"/>
        <v>31085.78</v>
      </c>
      <c r="P10" s="57">
        <f t="shared" si="0"/>
        <v>117189.52717169012</v>
      </c>
    </row>
    <row r="11" spans="1:16" ht="25.5">
      <c r="A11" s="6" t="s">
        <v>13</v>
      </c>
      <c r="B11" s="32">
        <v>22128</v>
      </c>
      <c r="C11" s="19">
        <v>4640</v>
      </c>
      <c r="D11" s="53">
        <v>17014.202669004095</v>
      </c>
      <c r="E11" s="19">
        <v>15176.7</v>
      </c>
      <c r="F11" s="53">
        <v>55650.74345833502</v>
      </c>
      <c r="G11" s="54">
        <v>850</v>
      </c>
      <c r="H11" s="55">
        <v>3116.825919968423</v>
      </c>
      <c r="I11" s="54">
        <v>2500</v>
      </c>
      <c r="J11" s="55">
        <v>9167.135058730655</v>
      </c>
      <c r="K11" s="19">
        <f t="shared" si="1"/>
        <v>3350</v>
      </c>
      <c r="L11" s="53">
        <f t="shared" si="1"/>
        <v>12283.960978699079</v>
      </c>
      <c r="M11" s="56">
        <f t="shared" si="2"/>
        <v>23166.7</v>
      </c>
      <c r="N11" s="30">
        <v>0</v>
      </c>
      <c r="O11" s="28">
        <f t="shared" si="3"/>
        <v>23166.7</v>
      </c>
      <c r="P11" s="57">
        <f t="shared" si="0"/>
        <v>84948.9071060382</v>
      </c>
    </row>
    <row r="12" spans="1:16" ht="25.5">
      <c r="A12" s="6" t="s">
        <v>14</v>
      </c>
      <c r="B12" s="32">
        <v>22159</v>
      </c>
      <c r="C12" s="19">
        <v>4880</v>
      </c>
      <c r="D12" s="53">
        <v>18326.38331601871</v>
      </c>
      <c r="E12" s="19">
        <v>16524.43</v>
      </c>
      <c r="F12" s="53">
        <v>62055.95046285226</v>
      </c>
      <c r="G12" s="54">
        <v>1000</v>
      </c>
      <c r="H12" s="55">
        <v>3755.4064172169487</v>
      </c>
      <c r="I12" s="54">
        <v>2900</v>
      </c>
      <c r="J12" s="55">
        <v>10890.678609929151</v>
      </c>
      <c r="K12" s="19">
        <f t="shared" si="1"/>
        <v>3900</v>
      </c>
      <c r="L12" s="53">
        <f t="shared" si="1"/>
        <v>14646.0850271461</v>
      </c>
      <c r="M12" s="56">
        <f t="shared" si="2"/>
        <v>25304.43</v>
      </c>
      <c r="N12" s="30">
        <v>979.8789999999999</v>
      </c>
      <c r="O12" s="28">
        <f t="shared" si="3"/>
        <v>26284.309</v>
      </c>
      <c r="P12" s="57">
        <f t="shared" si="0"/>
        <v>95028.41880601707</v>
      </c>
    </row>
    <row r="13" spans="1:16" ht="25.5">
      <c r="A13" s="6" t="s">
        <v>15</v>
      </c>
      <c r="B13" s="32">
        <v>22189</v>
      </c>
      <c r="C13" s="19">
        <v>5520</v>
      </c>
      <c r="D13" s="53">
        <v>21192.763598272697</v>
      </c>
      <c r="E13" s="19">
        <v>17815.47</v>
      </c>
      <c r="F13" s="53">
        <v>68398.37755473176</v>
      </c>
      <c r="G13" s="54">
        <v>1350</v>
      </c>
      <c r="H13" s="55">
        <v>5183.012836534083</v>
      </c>
      <c r="I13" s="54">
        <v>3100</v>
      </c>
      <c r="J13" s="55">
        <v>11901.733180189378</v>
      </c>
      <c r="K13" s="19">
        <f t="shared" si="1"/>
        <v>4450</v>
      </c>
      <c r="L13" s="53">
        <f t="shared" si="1"/>
        <v>17084.74601672346</v>
      </c>
      <c r="M13" s="56">
        <f t="shared" si="2"/>
        <v>27785.47</v>
      </c>
      <c r="N13" s="30">
        <v>2207.132</v>
      </c>
      <c r="O13" s="28">
        <f t="shared" si="3"/>
        <v>29992.602000000003</v>
      </c>
      <c r="P13" s="57">
        <f t="shared" si="0"/>
        <v>106675.88716972791</v>
      </c>
    </row>
    <row r="14" spans="1:16" ht="25.5">
      <c r="A14" s="6" t="s">
        <v>16</v>
      </c>
      <c r="B14" s="32">
        <v>22219</v>
      </c>
      <c r="C14" s="11">
        <v>4280</v>
      </c>
      <c r="D14" s="59">
        <v>16106.79841814203</v>
      </c>
      <c r="E14" s="19">
        <v>14614.24</v>
      </c>
      <c r="F14" s="59">
        <v>54997.34058746448</v>
      </c>
      <c r="G14" s="54">
        <v>750</v>
      </c>
      <c r="H14" s="55">
        <v>2822.4529938333</v>
      </c>
      <c r="I14" s="60">
        <v>2300</v>
      </c>
      <c r="J14" s="61">
        <v>8655.52251442212</v>
      </c>
      <c r="K14" s="19">
        <f>G14+I14</f>
        <v>3050</v>
      </c>
      <c r="L14" s="53">
        <f>H14+J14</f>
        <v>11477.97550825542</v>
      </c>
      <c r="M14" s="56">
        <f>C14+E14+K14</f>
        <v>21944.239999999998</v>
      </c>
      <c r="N14" s="30">
        <v>2129.473</v>
      </c>
      <c r="O14" s="28">
        <f>M14+N14</f>
        <v>24073.712999999996</v>
      </c>
      <c r="P14" s="57">
        <f>D14+F14+L14</f>
        <v>82582.11451386193</v>
      </c>
    </row>
    <row r="15" spans="1:16" ht="25.5">
      <c r="A15" s="6" t="s">
        <v>17</v>
      </c>
      <c r="B15" s="32">
        <v>22250</v>
      </c>
      <c r="C15" s="11">
        <v>4320</v>
      </c>
      <c r="D15" s="59">
        <v>16595.353227681277</v>
      </c>
      <c r="E15" s="19">
        <v>13746.77</v>
      </c>
      <c r="F15" s="59">
        <v>52808.44997446577</v>
      </c>
      <c r="G15" s="54">
        <v>900</v>
      </c>
      <c r="H15" s="55">
        <v>3457.3652557669325</v>
      </c>
      <c r="I15" s="60">
        <v>2400</v>
      </c>
      <c r="J15" s="61">
        <v>9219.640682045154</v>
      </c>
      <c r="K15" s="19">
        <f>G15+I15</f>
        <v>3300</v>
      </c>
      <c r="L15" s="53">
        <f>H15+J15</f>
        <v>12677.005937812086</v>
      </c>
      <c r="M15" s="56">
        <f>C15+E15+K15</f>
        <v>21366.77</v>
      </c>
      <c r="N15" s="30">
        <v>1984.0790000000002</v>
      </c>
      <c r="O15" s="28">
        <f>M15+N15</f>
        <v>23350.849000000002</v>
      </c>
      <c r="P15" s="57">
        <f>D15+F15+L15</f>
        <v>82080.80913995914</v>
      </c>
    </row>
    <row r="16" spans="1:16" ht="25.5">
      <c r="A16" s="6" t="s">
        <v>18</v>
      </c>
      <c r="B16" s="32">
        <v>22281</v>
      </c>
      <c r="C16" s="11">
        <v>3720</v>
      </c>
      <c r="D16" s="59">
        <v>13846.546165968695</v>
      </c>
      <c r="E16" s="19">
        <v>9046.42</v>
      </c>
      <c r="F16" s="59">
        <v>33672.49251794154</v>
      </c>
      <c r="G16" s="54">
        <v>0</v>
      </c>
      <c r="H16" s="55">
        <v>0</v>
      </c>
      <c r="I16" s="60">
        <v>2200</v>
      </c>
      <c r="J16" s="61">
        <v>8188.81762503525</v>
      </c>
      <c r="K16" s="19">
        <f>G16+I16</f>
        <v>2200</v>
      </c>
      <c r="L16" s="53">
        <f>H16+J16</f>
        <v>8188.81762503525</v>
      </c>
      <c r="M16" s="56">
        <f>C16+E16+K16</f>
        <v>14966.42</v>
      </c>
      <c r="N16" s="30">
        <v>1901.421</v>
      </c>
      <c r="O16" s="28">
        <f>M16+N16</f>
        <v>16867.841</v>
      </c>
      <c r="P16" s="57">
        <f>D16+F16+L16</f>
        <v>55707.85630894548</v>
      </c>
    </row>
    <row r="17" spans="1:16" ht="26.25">
      <c r="A17" s="10" t="s">
        <v>3</v>
      </c>
      <c r="B17" s="10" t="s">
        <v>20</v>
      </c>
      <c r="C17" s="17">
        <f>SUM(C5:C16)</f>
        <v>57320</v>
      </c>
      <c r="D17" s="62">
        <f aca="true" t="shared" si="4" ref="D17:L17">SUM(D5:D16)</f>
        <v>211159.1250866137</v>
      </c>
      <c r="E17" s="17">
        <f t="shared" si="4"/>
        <v>178618.86</v>
      </c>
      <c r="F17" s="62">
        <f t="shared" si="4"/>
        <v>659478.0083287843</v>
      </c>
      <c r="G17" s="63">
        <f>SUM(G5:G16)</f>
        <v>10550</v>
      </c>
      <c r="H17" s="63">
        <f>SUM(H5:H16)</f>
        <v>39100.37833009381</v>
      </c>
      <c r="I17" s="63">
        <f>SUM(I5:I16)</f>
        <v>32700</v>
      </c>
      <c r="J17" s="63">
        <f>SUM(J5:J16)</f>
        <v>120513.02692785567</v>
      </c>
      <c r="K17" s="17">
        <f t="shared" si="4"/>
        <v>43250</v>
      </c>
      <c r="L17" s="62">
        <f t="shared" si="4"/>
        <v>159613.40525794946</v>
      </c>
      <c r="M17" s="64">
        <f>SUM(M5:M16)</f>
        <v>279188.86</v>
      </c>
      <c r="N17" s="31">
        <f>SUM(N5:N16)</f>
        <v>9201.984</v>
      </c>
      <c r="O17" s="29">
        <f>SUM(O5:O16)</f>
        <v>288390.84400000004</v>
      </c>
      <c r="P17" s="65">
        <f>SUM(P5:P16)</f>
        <v>1030250.5386733474</v>
      </c>
    </row>
    <row r="18" spans="1:16" ht="26.25">
      <c r="A18" s="11" t="s">
        <v>4</v>
      </c>
      <c r="B18" s="12" t="s">
        <v>20</v>
      </c>
      <c r="C18" s="17">
        <f>AVERAGE(C5:C16)</f>
        <v>4776.666666666667</v>
      </c>
      <c r="D18" s="62">
        <f aca="true" t="shared" si="5" ref="D18:L18">AVERAGE(D5:D16)</f>
        <v>17596.593757217808</v>
      </c>
      <c r="E18" s="17">
        <f t="shared" si="5"/>
        <v>14884.904999999999</v>
      </c>
      <c r="F18" s="62">
        <f t="shared" si="5"/>
        <v>54956.500694065355</v>
      </c>
      <c r="G18" s="63">
        <f>AVERAGE(G5:G16)</f>
        <v>879.1666666666666</v>
      </c>
      <c r="H18" s="63">
        <f>AVERAGE(H5:H16)</f>
        <v>3258.364860841151</v>
      </c>
      <c r="I18" s="63">
        <f>AVERAGE(I5:I16)</f>
        <v>2725</v>
      </c>
      <c r="J18" s="63">
        <f>AVERAGE(J5:J16)</f>
        <v>10042.752243987972</v>
      </c>
      <c r="K18" s="17">
        <f t="shared" si="5"/>
        <v>3604.1666666666665</v>
      </c>
      <c r="L18" s="62">
        <f t="shared" si="5"/>
        <v>13301.117104829122</v>
      </c>
      <c r="M18" s="64">
        <f>AVERAGE(M5:M16)</f>
        <v>23265.73833333333</v>
      </c>
      <c r="N18" s="31">
        <f>AVERAGE(N5:N16)</f>
        <v>766.832</v>
      </c>
      <c r="O18" s="29">
        <f>AVERAGE(O5:O16)</f>
        <v>24032.570333333337</v>
      </c>
      <c r="P18" s="65">
        <f>AVERAGE(P5:P16)</f>
        <v>85854.21155611229</v>
      </c>
    </row>
    <row r="19" spans="1:16" ht="26.25">
      <c r="A19" s="21"/>
      <c r="B19" s="22"/>
      <c r="C19" s="23"/>
      <c r="D19" s="66"/>
      <c r="E19" s="23"/>
      <c r="F19" s="66"/>
      <c r="G19" s="66"/>
      <c r="H19" s="66"/>
      <c r="I19" s="23"/>
      <c r="J19" s="66"/>
      <c r="K19" s="24"/>
      <c r="L19" s="27"/>
      <c r="M19" s="67"/>
      <c r="N19" s="68"/>
      <c r="P19" s="69"/>
    </row>
    <row r="20" spans="1:16" ht="25.5">
      <c r="A20" s="7"/>
      <c r="B20" s="7"/>
      <c r="C20" s="70"/>
      <c r="D20" s="71"/>
      <c r="E20" s="70"/>
      <c r="F20" s="71"/>
      <c r="G20" s="71"/>
      <c r="H20" s="71"/>
      <c r="I20" s="70"/>
      <c r="J20" s="71"/>
      <c r="K20" s="8"/>
      <c r="L20" s="71"/>
      <c r="M20" s="72"/>
      <c r="N20" s="73"/>
      <c r="P20" s="74"/>
    </row>
    <row r="21" spans="1:16" ht="25.5">
      <c r="A21" s="7"/>
      <c r="B21" s="7"/>
      <c r="C21" s="70"/>
      <c r="D21" s="71"/>
      <c r="E21" s="70"/>
      <c r="F21" s="71"/>
      <c r="G21" s="71"/>
      <c r="H21" s="71"/>
      <c r="I21" s="70"/>
      <c r="J21" s="71"/>
      <c r="K21" s="8"/>
      <c r="L21" s="71"/>
      <c r="M21" s="72"/>
      <c r="N21" s="73"/>
      <c r="P21" s="74"/>
    </row>
    <row r="22" spans="1:16" ht="26.25">
      <c r="A22" s="2"/>
      <c r="B22" s="3"/>
      <c r="C22" s="70"/>
      <c r="D22" s="71"/>
      <c r="E22" s="70"/>
      <c r="F22" s="71"/>
      <c r="G22" s="71"/>
      <c r="H22" s="71"/>
      <c r="I22" s="70"/>
      <c r="J22" s="71"/>
      <c r="K22" s="8"/>
      <c r="L22" s="71"/>
      <c r="M22" s="72"/>
      <c r="N22" s="73"/>
      <c r="P22" s="74"/>
    </row>
    <row r="23" spans="1:16" ht="25.5">
      <c r="A23" s="7"/>
      <c r="B23" s="7"/>
      <c r="C23" s="75"/>
      <c r="D23" s="76"/>
      <c r="E23" s="75"/>
      <c r="F23" s="76"/>
      <c r="G23" s="76"/>
      <c r="H23" s="76"/>
      <c r="I23" s="75"/>
      <c r="J23" s="76"/>
      <c r="K23" s="7"/>
      <c r="L23" s="76"/>
      <c r="M23" s="77"/>
      <c r="N23" s="78"/>
      <c r="P23" s="79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70" zoomScalePageLayoutView="0" workbookViewId="0" topLeftCell="A1">
      <selection activeCell="J6" sqref="J6"/>
    </sheetView>
  </sheetViews>
  <sheetFormatPr defaultColWidth="9.140625" defaultRowHeight="12.75"/>
  <cols>
    <col min="1" max="1" width="13.8515625" style="4" customWidth="1"/>
    <col min="2" max="2" width="13.7109375" style="4" hidden="1" customWidth="1"/>
    <col min="3" max="3" width="10.7109375" style="4" customWidth="1"/>
    <col min="4" max="7" width="16.7109375" style="4" customWidth="1"/>
    <col min="8" max="8" width="17.28125" style="4" customWidth="1"/>
    <col min="9" max="16384" width="9.140625" style="4" customWidth="1"/>
  </cols>
  <sheetData>
    <row r="1" ht="25.5">
      <c r="H1" s="13" t="s">
        <v>19</v>
      </c>
    </row>
    <row r="2" spans="1:8" ht="26.25">
      <c r="A2" s="14" t="s">
        <v>22</v>
      </c>
      <c r="B2" s="14"/>
      <c r="C2" s="14"/>
      <c r="D2" s="14"/>
      <c r="E2" s="14"/>
      <c r="F2" s="14"/>
      <c r="G2" s="14"/>
      <c r="H2" s="14"/>
    </row>
    <row r="3" spans="1:8" ht="26.25">
      <c r="A3" s="2" t="s">
        <v>21</v>
      </c>
      <c r="B3" s="14"/>
      <c r="C3" s="14"/>
      <c r="D3" s="14"/>
      <c r="E3" s="14"/>
      <c r="F3" s="14"/>
      <c r="G3" s="14"/>
      <c r="H3" s="14"/>
    </row>
    <row r="4" spans="1:8" s="1" customFormat="1" ht="105">
      <c r="A4" s="5" t="s">
        <v>5</v>
      </c>
      <c r="B4" s="9" t="s">
        <v>0</v>
      </c>
      <c r="C4" s="5" t="s">
        <v>2</v>
      </c>
      <c r="D4" s="33" t="s">
        <v>23</v>
      </c>
      <c r="E4" s="34" t="s">
        <v>37</v>
      </c>
      <c r="F4" s="35" t="s">
        <v>24</v>
      </c>
      <c r="G4" s="37" t="s">
        <v>6</v>
      </c>
      <c r="H4" s="5" t="s">
        <v>1</v>
      </c>
    </row>
    <row r="5" spans="1:8" ht="25.5">
      <c r="A5" s="6" t="s">
        <v>7</v>
      </c>
      <c r="B5" s="6"/>
      <c r="C5" s="15">
        <v>200</v>
      </c>
      <c r="D5" s="19">
        <f>'จดบันทึกไฟฟ้า-สนม.'!M5</f>
        <v>16253.35</v>
      </c>
      <c r="E5" s="30">
        <f>'จดบันทึกไฟฟ้า-สนม.'!N5</f>
        <v>0</v>
      </c>
      <c r="F5" s="28">
        <f>D5+E5</f>
        <v>16253.35</v>
      </c>
      <c r="G5" s="18">
        <f>'จดบันทึกไฟฟ้า-สนม.'!P5</f>
        <v>56698.36169029423</v>
      </c>
      <c r="H5" s="20">
        <f>F5/C5</f>
        <v>81.26675</v>
      </c>
    </row>
    <row r="6" spans="1:8" ht="25.5">
      <c r="A6" s="6" t="s">
        <v>8</v>
      </c>
      <c r="B6" s="6"/>
      <c r="C6" s="15">
        <v>200</v>
      </c>
      <c r="D6" s="19">
        <f>'จดบันทึกไฟฟ้า-สนม.'!M6</f>
        <v>18402.09000000002</v>
      </c>
      <c r="E6" s="30">
        <f>'จดบันทึกไฟฟ้า-สนม.'!N6</f>
        <v>0</v>
      </c>
      <c r="F6" s="28">
        <f aca="true" t="shared" si="0" ref="F6:F16">D6+E6</f>
        <v>18402.09000000002</v>
      </c>
      <c r="G6" s="18">
        <f>'จดบันทึกไฟฟ้า-สนม.'!P6</f>
        <v>64509.5605736801</v>
      </c>
      <c r="H6" s="20">
        <f>F6/C6</f>
        <v>92.01045000000009</v>
      </c>
    </row>
    <row r="7" spans="1:8" ht="25.5">
      <c r="A7" s="6" t="s">
        <v>9</v>
      </c>
      <c r="B7" s="6"/>
      <c r="C7" s="15">
        <v>200</v>
      </c>
      <c r="D7" s="19">
        <f>'จดบันทึกไฟฟ้า-สนม.'!M7</f>
        <v>25501.90999999998</v>
      </c>
      <c r="E7" s="30">
        <f>'จดบันทึกไฟฟ้า-สนม.'!N7</f>
        <v>0</v>
      </c>
      <c r="F7" s="28">
        <f t="shared" si="0"/>
        <v>25501.90999999998</v>
      </c>
      <c r="G7" s="18">
        <f>'จดบันทึกไฟฟ้า-สนม.'!P7</f>
        <v>92823.71000369641</v>
      </c>
      <c r="H7" s="20">
        <f>F7/C7</f>
        <v>127.5095499999999</v>
      </c>
    </row>
    <row r="8" spans="1:8" ht="25.5">
      <c r="A8" s="6" t="s">
        <v>10</v>
      </c>
      <c r="B8" s="6"/>
      <c r="C8" s="15">
        <v>200</v>
      </c>
      <c r="D8" s="19">
        <f>'จดบันทึกไฟฟ้า-สนม.'!M8</f>
        <v>25103.39</v>
      </c>
      <c r="E8" s="30">
        <f>'จดบันทึกไฟฟ้า-สนม.'!N8</f>
        <v>0</v>
      </c>
      <c r="F8" s="28">
        <f t="shared" si="0"/>
        <v>25103.39</v>
      </c>
      <c r="G8" s="18">
        <f>'จดบันทึกไฟฟ้า-สนม.'!P8</f>
        <v>89086.11885335362</v>
      </c>
      <c r="H8" s="20">
        <f>F8/C8</f>
        <v>125.51695</v>
      </c>
    </row>
    <row r="9" spans="1:8" ht="25.5">
      <c r="A9" s="6" t="s">
        <v>11</v>
      </c>
      <c r="B9" s="6"/>
      <c r="C9" s="15">
        <v>200</v>
      </c>
      <c r="D9" s="19">
        <f>'จดบันทึกไฟฟ้า-สนม.'!M9</f>
        <v>28308.31</v>
      </c>
      <c r="E9" s="30">
        <f>'จดบันทึกไฟฟ้า-สนม.'!N9</f>
        <v>0</v>
      </c>
      <c r="F9" s="28">
        <f t="shared" si="0"/>
        <v>28308.31</v>
      </c>
      <c r="G9" s="18">
        <f>'จดบันทึกไฟฟ้า-สนม.'!P9</f>
        <v>102919.26733608321</v>
      </c>
      <c r="H9" s="20">
        <f>F9/C9</f>
        <v>141.54155</v>
      </c>
    </row>
    <row r="10" spans="1:8" ht="25.5">
      <c r="A10" s="6" t="s">
        <v>12</v>
      </c>
      <c r="B10" s="6"/>
      <c r="C10" s="15">
        <v>200</v>
      </c>
      <c r="D10" s="19">
        <f>'จดบันทึกไฟฟ้า-สนม.'!M10</f>
        <v>31085.78</v>
      </c>
      <c r="E10" s="30">
        <f>'จดบันทึกไฟฟ้า-สนม.'!N10</f>
        <v>0</v>
      </c>
      <c r="F10" s="28">
        <f t="shared" si="0"/>
        <v>31085.78</v>
      </c>
      <c r="G10" s="18">
        <f>'จดบันทึกไฟฟ้า-สนม.'!P10</f>
        <v>117189.52717169012</v>
      </c>
      <c r="H10" s="20">
        <f>F10/C10</f>
        <v>155.4289</v>
      </c>
    </row>
    <row r="11" spans="1:8" ht="25.5">
      <c r="A11" s="6" t="s">
        <v>13</v>
      </c>
      <c r="B11" s="6"/>
      <c r="C11" s="15">
        <v>200</v>
      </c>
      <c r="D11" s="19">
        <f>'จดบันทึกไฟฟ้า-สนม.'!M11</f>
        <v>23166.7</v>
      </c>
      <c r="E11" s="30">
        <f>'จดบันทึกไฟฟ้า-สนม.'!N11</f>
        <v>0</v>
      </c>
      <c r="F11" s="28">
        <f t="shared" si="0"/>
        <v>23166.7</v>
      </c>
      <c r="G11" s="18">
        <f>'จดบันทึกไฟฟ้า-สนม.'!P11</f>
        <v>84948.9071060382</v>
      </c>
      <c r="H11" s="20">
        <f>F11/C11</f>
        <v>115.8335</v>
      </c>
    </row>
    <row r="12" spans="1:8" ht="25.5">
      <c r="A12" s="6" t="s">
        <v>14</v>
      </c>
      <c r="B12" s="6"/>
      <c r="C12" s="15">
        <v>200</v>
      </c>
      <c r="D12" s="19">
        <f>'จดบันทึกไฟฟ้า-สนม.'!M12</f>
        <v>25304.43</v>
      </c>
      <c r="E12" s="30">
        <f>'จดบันทึกไฟฟ้า-สนม.'!N12</f>
        <v>979.8789999999999</v>
      </c>
      <c r="F12" s="28">
        <f t="shared" si="0"/>
        <v>26284.309</v>
      </c>
      <c r="G12" s="18">
        <f>'จดบันทึกไฟฟ้า-สนม.'!P12</f>
        <v>95028.41880601707</v>
      </c>
      <c r="H12" s="20">
        <f>F12/C12</f>
        <v>131.421545</v>
      </c>
    </row>
    <row r="13" spans="1:8" ht="25.5">
      <c r="A13" s="6" t="s">
        <v>15</v>
      </c>
      <c r="B13" s="6"/>
      <c r="C13" s="15">
        <v>200</v>
      </c>
      <c r="D13" s="19">
        <f>'จดบันทึกไฟฟ้า-สนม.'!M13</f>
        <v>27785.47</v>
      </c>
      <c r="E13" s="30">
        <f>'จดบันทึกไฟฟ้า-สนม.'!N13</f>
        <v>2207.132</v>
      </c>
      <c r="F13" s="28">
        <f t="shared" si="0"/>
        <v>29992.602000000003</v>
      </c>
      <c r="G13" s="18">
        <f>'จดบันทึกไฟฟ้า-สนม.'!P13</f>
        <v>106675.88716972791</v>
      </c>
      <c r="H13" s="20">
        <f>F13/C13</f>
        <v>149.96301000000003</v>
      </c>
    </row>
    <row r="14" spans="1:8" ht="25.5">
      <c r="A14" s="6" t="s">
        <v>16</v>
      </c>
      <c r="B14" s="6"/>
      <c r="C14" s="15">
        <v>200</v>
      </c>
      <c r="D14" s="19">
        <f>'จดบันทึกไฟฟ้า-สนม.'!M14</f>
        <v>21944.239999999998</v>
      </c>
      <c r="E14" s="30">
        <f>'จดบันทึกไฟฟ้า-สนม.'!N14</f>
        <v>2129.473</v>
      </c>
      <c r="F14" s="28">
        <f t="shared" si="0"/>
        <v>24073.712999999996</v>
      </c>
      <c r="G14" s="18">
        <f>'จดบันทึกไฟฟ้า-สนม.'!P14</f>
        <v>82582.11451386193</v>
      </c>
      <c r="H14" s="20">
        <f>F14/C14</f>
        <v>120.36856499999998</v>
      </c>
    </row>
    <row r="15" spans="1:8" ht="25.5">
      <c r="A15" s="6" t="s">
        <v>17</v>
      </c>
      <c r="B15" s="6"/>
      <c r="C15" s="15">
        <v>200</v>
      </c>
      <c r="D15" s="19">
        <f>'จดบันทึกไฟฟ้า-สนม.'!M15</f>
        <v>21366.77</v>
      </c>
      <c r="E15" s="30">
        <f>'จดบันทึกไฟฟ้า-สนม.'!N15</f>
        <v>1984.0790000000002</v>
      </c>
      <c r="F15" s="28">
        <f t="shared" si="0"/>
        <v>23350.849000000002</v>
      </c>
      <c r="G15" s="18">
        <f>'จดบันทึกไฟฟ้า-สนม.'!P15</f>
        <v>82080.80913995914</v>
      </c>
      <c r="H15" s="20">
        <f>F15/C15</f>
        <v>116.75424500000001</v>
      </c>
    </row>
    <row r="16" spans="1:8" ht="25.5">
      <c r="A16" s="6" t="s">
        <v>18</v>
      </c>
      <c r="B16" s="6"/>
      <c r="C16" s="15">
        <v>200</v>
      </c>
      <c r="D16" s="19">
        <f>'จดบันทึกไฟฟ้า-สนม.'!M16</f>
        <v>14966.42</v>
      </c>
      <c r="E16" s="30">
        <f>'จดบันทึกไฟฟ้า-สนม.'!N16</f>
        <v>1901.421</v>
      </c>
      <c r="F16" s="28">
        <f t="shared" si="0"/>
        <v>16867.841</v>
      </c>
      <c r="G16" s="18">
        <f>'จดบันทึกไฟฟ้า-สนม.'!P16</f>
        <v>55707.85630894548</v>
      </c>
      <c r="H16" s="20">
        <f>F16/C16</f>
        <v>84.339205</v>
      </c>
    </row>
    <row r="17" spans="1:8" ht="26.25">
      <c r="A17" s="10" t="s">
        <v>3</v>
      </c>
      <c r="B17" s="10" t="s">
        <v>20</v>
      </c>
      <c r="C17" s="25" t="s">
        <v>20</v>
      </c>
      <c r="D17" s="17">
        <f>SUM(D5:D16)</f>
        <v>279188.86</v>
      </c>
      <c r="E17" s="31">
        <f>SUM(E5:E16)</f>
        <v>9201.984</v>
      </c>
      <c r="F17" s="29">
        <f>SUM(F5:F16)</f>
        <v>288390.84400000004</v>
      </c>
      <c r="G17" s="16">
        <f>SUM(G5:G16)</f>
        <v>1030250.5386733474</v>
      </c>
      <c r="H17" s="26">
        <f>SUM(H5:H16)</f>
        <v>1441.95422</v>
      </c>
    </row>
    <row r="18" spans="1:8" ht="26.25">
      <c r="A18" s="11" t="s">
        <v>4</v>
      </c>
      <c r="B18" s="12" t="s">
        <v>20</v>
      </c>
      <c r="C18" s="25">
        <f>AVERAGE(C5:C16)</f>
        <v>200</v>
      </c>
      <c r="D18" s="17">
        <f>AVERAGE(D5:D16)</f>
        <v>23265.73833333333</v>
      </c>
      <c r="E18" s="31">
        <f>AVERAGE(E5:E16)</f>
        <v>766.832</v>
      </c>
      <c r="F18" s="29">
        <f>AVERAGE(F5:F16)</f>
        <v>24032.570333333337</v>
      </c>
      <c r="G18" s="16">
        <f>AVERAGE(G5:G16)</f>
        <v>85854.21155611229</v>
      </c>
      <c r="H18" s="26">
        <f>AVERAGE(H5:H16)</f>
        <v>120.16285166666667</v>
      </c>
    </row>
    <row r="19" spans="1:8" ht="26.25">
      <c r="A19" s="21"/>
      <c r="B19" s="22"/>
      <c r="C19" s="23"/>
      <c r="D19" s="24"/>
      <c r="E19" s="24"/>
      <c r="F19" s="24"/>
      <c r="G19" s="24"/>
      <c r="H19" s="24"/>
    </row>
    <row r="20" spans="1:8" ht="25.5">
      <c r="A20" s="7"/>
      <c r="B20" s="7"/>
      <c r="C20" s="8"/>
      <c r="D20" s="8"/>
      <c r="E20" s="8"/>
      <c r="F20" s="8"/>
      <c r="G20" s="8"/>
      <c r="H20" s="8"/>
    </row>
    <row r="21" spans="1:8" ht="25.5">
      <c r="A21" s="7"/>
      <c r="B21" s="7"/>
      <c r="C21" s="8"/>
      <c r="D21" s="8"/>
      <c r="E21" s="8"/>
      <c r="F21" s="8"/>
      <c r="G21" s="8"/>
      <c r="H21" s="8"/>
    </row>
    <row r="22" spans="1:8" ht="26.25">
      <c r="A22" s="2"/>
      <c r="B22" s="3"/>
      <c r="C22" s="8"/>
      <c r="D22" s="8"/>
      <c r="E22" s="8"/>
      <c r="F22" s="8"/>
      <c r="G22" s="8"/>
      <c r="H22" s="8"/>
    </row>
    <row r="23" spans="1:8" ht="25.5">
      <c r="A23" s="7"/>
      <c r="B23" s="7"/>
      <c r="C23" s="7"/>
      <c r="D23" s="7"/>
      <c r="E23" s="7"/>
      <c r="F23" s="7"/>
      <c r="G23" s="7"/>
      <c r="H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2020-07-26T13:36:47Z</cp:lastPrinted>
  <dcterms:created xsi:type="dcterms:W3CDTF">2011-12-16T04:29:53Z</dcterms:created>
  <dcterms:modified xsi:type="dcterms:W3CDTF">2020-11-06T20:13:56Z</dcterms:modified>
  <cp:category/>
  <cp:version/>
  <cp:contentType/>
  <cp:contentStatus/>
</cp:coreProperties>
</file>